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090" tabRatio="782" firstSheet="7" activeTab="17"/>
  </bookViews>
  <sheets>
    <sheet name="Прил.1" sheetId="1" r:id="rId1"/>
    <sheet name="Прил.2" sheetId="2" r:id="rId2"/>
    <sheet name="Прил.3 " sheetId="3" r:id="rId3"/>
    <sheet name="Прил.4" sheetId="4" r:id="rId4"/>
    <sheet name="Прил.5" sheetId="5" r:id="rId5"/>
    <sheet name="Прил.6" sheetId="6" r:id="rId6"/>
    <sheet name="Прилож.7" sheetId="7" r:id="rId7"/>
    <sheet name="Прилож.8" sheetId="8" r:id="rId8"/>
    <sheet name="Прил.9" sheetId="9" r:id="rId9"/>
    <sheet name="Прил.10 " sheetId="10" r:id="rId10"/>
    <sheet name="Прил.11" sheetId="11" r:id="rId11"/>
    <sheet name="Прил.12" sheetId="12" r:id="rId12"/>
    <sheet name="Прил.13" sheetId="13" r:id="rId13"/>
    <sheet name="Прил.14" sheetId="14" r:id="rId14"/>
    <sheet name="Прил.15" sheetId="15" r:id="rId15"/>
    <sheet name="Прил.16" sheetId="16" r:id="rId16"/>
    <sheet name="Прил.17" sheetId="17" r:id="rId17"/>
    <sheet name="Прил.18" sheetId="18" r:id="rId18"/>
    <sheet name="Прил19 " sheetId="19" r:id="rId19"/>
    <sheet name="Прил20" sheetId="20" r:id="rId20"/>
    <sheet name="Прил21" sheetId="21" r:id="rId21"/>
    <sheet name="Прил22" sheetId="22" r:id="rId22"/>
    <sheet name="Прил23" sheetId="23" r:id="rId23"/>
    <sheet name="Прил24" sheetId="24" r:id="rId24"/>
    <sheet name="Прил25" sheetId="25" r:id="rId25"/>
    <sheet name="Прил.26" sheetId="26" r:id="rId26"/>
    <sheet name="Прил.27" sheetId="27" r:id="rId27"/>
  </sheets>
  <externalReferences>
    <externalReference r:id="rId30"/>
    <externalReference r:id="rId31"/>
    <externalReference r:id="rId32"/>
  </externalReferences>
  <definedNames>
    <definedName name="_Date_" localSheetId="9">'[1]Таблица1'!#REF!</definedName>
    <definedName name="_Date_" localSheetId="10">'[1]Таблица1'!#REF!</definedName>
    <definedName name="_Date_" localSheetId="11">'[1]Таблица1'!#REF!</definedName>
    <definedName name="_Date_" localSheetId="12">'[1]Таблица1'!#REF!</definedName>
    <definedName name="_Date_" localSheetId="13">'[1]Таблица1'!#REF!</definedName>
    <definedName name="_Date_" localSheetId="14">'[1]Таблица1'!#REF!</definedName>
    <definedName name="_Date_" localSheetId="15">'[1]Таблица1'!#REF!</definedName>
    <definedName name="_Date_" localSheetId="2">'[2]Таблица1'!#REF!</definedName>
    <definedName name="_Date_" localSheetId="5">'[2]Таблица1'!#REF!</definedName>
    <definedName name="_Date_" localSheetId="8">'[1]Таблица1'!#REF!</definedName>
    <definedName name="_Date_" localSheetId="22">'[1]Таблица1'!#REF!</definedName>
    <definedName name="_Date_">'[1]Таблица1'!#REF!</definedName>
    <definedName name="_PBuh_" localSheetId="10">#REF!</definedName>
    <definedName name="_PBuh_" localSheetId="11">#REF!</definedName>
    <definedName name="_PBuh_" localSheetId="12">#REF!</definedName>
    <definedName name="_PBuh_" localSheetId="13">#REF!</definedName>
    <definedName name="_PBuh_" localSheetId="14">#REF!</definedName>
    <definedName name="_PBuh_" localSheetId="15">#REF!</definedName>
    <definedName name="_PBuh_" localSheetId="5">'[3]Прилож.1'!#REF!</definedName>
    <definedName name="_PBuh_" localSheetId="22">#REF!</definedName>
    <definedName name="_PBuh_">#REF!</definedName>
    <definedName name="_PBuhN_" localSheetId="10">#REF!</definedName>
    <definedName name="_PBuhN_" localSheetId="11">#REF!</definedName>
    <definedName name="_PBuhN_" localSheetId="12">#REF!</definedName>
    <definedName name="_PBuhN_" localSheetId="13">#REF!</definedName>
    <definedName name="_PBuhN_" localSheetId="14">#REF!</definedName>
    <definedName name="_PBuhN_" localSheetId="15">#REF!</definedName>
    <definedName name="_PBuhN_" localSheetId="5">'[3]Прилож.1'!#REF!</definedName>
    <definedName name="_PBuhN_" localSheetId="22">#REF!</definedName>
    <definedName name="_PBuhN_">#REF!</definedName>
    <definedName name="_PRuk_" localSheetId="10">#REF!</definedName>
    <definedName name="_PRuk_" localSheetId="11">#REF!</definedName>
    <definedName name="_PRuk_" localSheetId="12">#REF!</definedName>
    <definedName name="_PRuk_" localSheetId="13">#REF!</definedName>
    <definedName name="_PRuk_" localSheetId="14">#REF!</definedName>
    <definedName name="_PRuk_" localSheetId="15">#REF!</definedName>
    <definedName name="_PRuk_" localSheetId="5">'[3]Прилож.1'!#REF!</definedName>
    <definedName name="_PRuk_" localSheetId="22">#REF!</definedName>
    <definedName name="_PRuk_">#REF!</definedName>
    <definedName name="_PRukN_" localSheetId="10">#REF!</definedName>
    <definedName name="_PRukN_" localSheetId="11">#REF!</definedName>
    <definedName name="_PRukN_" localSheetId="12">#REF!</definedName>
    <definedName name="_PRukN_" localSheetId="13">#REF!</definedName>
    <definedName name="_PRukN_" localSheetId="14">#REF!</definedName>
    <definedName name="_PRukN_" localSheetId="15">#REF!</definedName>
    <definedName name="_PRukN_" localSheetId="5">'[3]Прилож.1'!#REF!</definedName>
    <definedName name="_PRukN_" localSheetId="22">#REF!</definedName>
    <definedName name="_PRukN_">#REF!</definedName>
    <definedName name="_xlnm._FilterDatabase" localSheetId="10" hidden="1">'Прил.11'!$B$9:$H$462</definedName>
    <definedName name="_xlnm._FilterDatabase" localSheetId="11" hidden="1">'Прил.12'!$B$10:$H$467</definedName>
    <definedName name="_xlnm._FilterDatabase" localSheetId="12" hidden="1">'Прил.13'!$B$9:$H$479</definedName>
    <definedName name="_xlnm._FilterDatabase" localSheetId="13" hidden="1">'Прил.14'!$B$10:$H$478</definedName>
    <definedName name="_xlnm._FilterDatabase" localSheetId="14" hidden="1">'Прил.15'!$B$9:$I$533</definedName>
    <definedName name="_xlnm._FilterDatabase" localSheetId="15" hidden="1">'Прил.16'!$B$10:$I$524</definedName>
    <definedName name="acc2">#REF!</definedName>
    <definedName name="add_bk">#REF!</definedName>
    <definedName name="add_bk_n">#REF!</definedName>
    <definedName name="ate">#REF!</definedName>
    <definedName name="ate_n">#REF!</definedName>
    <definedName name="ate_n0">#REF!</definedName>
    <definedName name="bacc">#REF!</definedName>
    <definedName name="bcorr">#REF!</definedName>
    <definedName name="bcorr_lev">#REF!</definedName>
    <definedName name="bcorr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ate">#REF!</definedName>
    <definedName name="Chef_Dol">#REF!</definedName>
    <definedName name="Chef_FIO">#REF!</definedName>
    <definedName name="cibk">#REF!</definedName>
    <definedName name="cidep">#REF!</definedName>
    <definedName name="ciinc">#REF!</definedName>
    <definedName name="ciinc1">#REF!</definedName>
    <definedName name="ciinc3">#REF!</definedName>
    <definedName name="ciinc5">#REF!</definedName>
    <definedName name="ciinc7">#REF!</definedName>
    <definedName name="ciinc8">#REF!</definedName>
    <definedName name="ciitem">#REF!</definedName>
    <definedName name="cimns">#REF!</definedName>
    <definedName name="ciprog">#REF!</definedName>
    <definedName name="corr2">#REF!</definedName>
    <definedName name="corr2_inn">#REF!</definedName>
    <definedName name="corr2_n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bk">#REF!</definedName>
    <definedName name="ibk_n">#REF!</definedName>
    <definedName name="idep_n">#REF!</definedName>
    <definedName name="iinc_n">#REF!</definedName>
    <definedName name="iinc1_n">#REF!</definedName>
    <definedName name="iinc3_n">#REF!</definedName>
    <definedName name="iinc5_n">#REF!</definedName>
    <definedName name="iinc7_n">#REF!</definedName>
    <definedName name="iinc8_n">#REF!</definedName>
    <definedName name="iitem_n">#REF!</definedName>
    <definedName name="imns">#REF!</definedName>
    <definedName name="imns_inn">#REF!</definedName>
    <definedName name="imns_n">#REF!</definedName>
    <definedName name="imns_n0">#REF!</definedName>
    <definedName name="iprog_n">#REF!</definedName>
    <definedName name="IsUp_acc2">#REF!</definedName>
    <definedName name="IsUp_add_bk">#REF!</definedName>
    <definedName name="IsUp_add_bk_n">#REF!</definedName>
    <definedName name="IsUp_ate">#REF!</definedName>
    <definedName name="IsUp_ate_n">#REF!</definedName>
    <definedName name="IsUp_ate_n0">#REF!</definedName>
    <definedName name="IsUp_bacc">#REF!</definedName>
    <definedName name="IsUp_bcorr">#REF!</definedName>
    <definedName name="IsUp_bcorr_lev">#REF!</definedName>
    <definedName name="IsUp_bcorr_n">#REF!</definedName>
    <definedName name="IsUp_cacc2">#REF!</definedName>
    <definedName name="IsUp_cadd_bk">#REF!</definedName>
    <definedName name="IsUp_cate">#REF!</definedName>
    <definedName name="IsUp_cibk">#REF!</definedName>
    <definedName name="IsUp_cidep">#REF!</definedName>
    <definedName name="IsUp_ciinc">#REF!</definedName>
    <definedName name="IsUp_ciinc1">#REF!</definedName>
    <definedName name="IsUp_ciinc3">#REF!</definedName>
    <definedName name="IsUp_ciinc5">#REF!</definedName>
    <definedName name="IsUp_ciinc7">#REF!</definedName>
    <definedName name="IsUp_ciinc8">#REF!</definedName>
    <definedName name="IsUp_ciitem">#REF!</definedName>
    <definedName name="IsUp_cimns">#REF!</definedName>
    <definedName name="IsUp_ciprog">#REF!</definedName>
    <definedName name="IsUp_corr2">#REF!</definedName>
    <definedName name="IsUp_corr2_inn">#REF!</definedName>
    <definedName name="IsUp_corr2_n">#REF!</definedName>
    <definedName name="IsUp_date">#REF!</definedName>
    <definedName name="IsUp_ibk">#REF!</definedName>
    <definedName name="IsUp_ibk_n">#REF!</definedName>
    <definedName name="IsUp_idep_n">#REF!</definedName>
    <definedName name="IsUp_iinc_n">#REF!</definedName>
    <definedName name="IsUp_iinc1_n">#REF!</definedName>
    <definedName name="IsUp_iinc3_n">#REF!</definedName>
    <definedName name="IsUp_iinc5_n">#REF!</definedName>
    <definedName name="IsUp_iinc7_n">#REF!</definedName>
    <definedName name="IsUp_iinc8_n">#REF!</definedName>
    <definedName name="IsUp_iitem_n">#REF!</definedName>
    <definedName name="IsUp_imns">#REF!</definedName>
    <definedName name="IsUp_imns_inn">#REF!</definedName>
    <definedName name="IsUp_imns_n">#REF!</definedName>
    <definedName name="IsUp_imns_n0">#REF!</definedName>
    <definedName name="IsUp_iprog_n">#REF!</definedName>
    <definedName name="IsUp_izm">#REF!</definedName>
    <definedName name="IsUp_link">#REF!</definedName>
    <definedName name="IsUp_number">#REF!</definedName>
    <definedName name="IsUp_obj_n">#REF!</definedName>
    <definedName name="IsUp_s_1">#REF!</definedName>
    <definedName name="IsUp_s_2">#REF!</definedName>
    <definedName name="IsUp_s_3">#REF!</definedName>
    <definedName name="IsUp_s_4">#REF!</definedName>
    <definedName name="IsUp_ss">#REF!</definedName>
    <definedName name="IsUp_sy0">#REF!</definedName>
    <definedName name="IsUp_sy1">#REF!</definedName>
    <definedName name="IsUp_sy2">#REF!</definedName>
    <definedName name="izm">#REF!</definedName>
    <definedName name="link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15">#REF!</definedName>
    <definedName name="nCheck_16">#REF!</definedName>
    <definedName name="nCheck_17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y0">#REF!</definedName>
    <definedName name="sy1">#REF!</definedName>
    <definedName name="sy2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VARIANT_LINK">#REF!</definedName>
    <definedName name="VARIANT_NAME">#REF!</definedName>
    <definedName name="Zam_Boss_FIO">#REF!</definedName>
    <definedName name="Zam_Buh_FIO">#REF!</definedName>
    <definedName name="Zam_Chef_FIO">#REF!</definedName>
    <definedName name="_xlnm.Print_Area" localSheetId="10">'Прил.11'!$B$2:$H$463</definedName>
    <definedName name="_xlnm.Print_Area" localSheetId="11">'Прил.12'!$B$2:$I$467</definedName>
    <definedName name="_xlnm.Print_Area" localSheetId="12">'Прил.13'!$B$2:$H$479</definedName>
    <definedName name="_xlnm.Print_Area" localSheetId="13">'Прил.14'!$B$2:$I$478</definedName>
    <definedName name="_xlnm.Print_Area" localSheetId="14">'Прил.15'!$B$2:$I$533</definedName>
    <definedName name="_xlnm.Print_Area" localSheetId="15">'Прил.16'!$B$2:$J$524</definedName>
    <definedName name="_xlnm.Print_Area" localSheetId="16">'Прил.17'!$B$2:$J$273</definedName>
    <definedName name="_xlnm.Print_Area" localSheetId="17">'Прил.18'!$A$2:$N$255</definedName>
    <definedName name="_xlnm.Print_Area" localSheetId="2">'Прил.3 '!$A$2:$G$58</definedName>
    <definedName name="ррр" localSheetId="10">#REF!</definedName>
    <definedName name="ррр" localSheetId="11">#REF!</definedName>
    <definedName name="ррр" localSheetId="12">#REF!</definedName>
    <definedName name="ррр" localSheetId="13">#REF!</definedName>
    <definedName name="ррр" localSheetId="14">#REF!</definedName>
    <definedName name="ррр" localSheetId="15">#REF!</definedName>
    <definedName name="ррр" localSheetId="22">#REF!</definedName>
    <definedName name="ррр">#REF!</definedName>
  </definedNames>
  <calcPr fullCalcOnLoad="1"/>
</workbook>
</file>

<file path=xl/sharedStrings.xml><?xml version="1.0" encoding="utf-8"?>
<sst xmlns="http://schemas.openxmlformats.org/spreadsheetml/2006/main" count="14531" uniqueCount="832">
  <si>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</si>
  <si>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Л210000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</si>
  <si>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</t>
  </si>
  <si>
    <t>Л218513</t>
  </si>
  <si>
    <t>Осуществление первичного воинского учета на территориях, где отсутствуют военные комиссариаты, в рамках  непрограммной части районного бюджета</t>
  </si>
  <si>
    <t>БФ05118</t>
  </si>
  <si>
    <t>500</t>
  </si>
  <si>
    <t>Мероприятия по обеспечению мобилизационной подготовки экономики в рамках  непрограммной части районного бюджета</t>
  </si>
  <si>
    <t>БФ07611</t>
  </si>
  <si>
    <t>Мероприяти по предупреждению и ликвидации последствий чрезвычайных ситуаций и стихийных бедствий в рамках  непрограммной части районного бюджета</t>
  </si>
  <si>
    <t>БФ07612</t>
  </si>
  <si>
    <t>ЛБ00000</t>
  </si>
  <si>
    <t>ЛБ18525</t>
  </si>
  <si>
    <t>Предоставление субсидий бюджетным, автономным учреждениям и иным некоммерческим организациям</t>
  </si>
  <si>
    <t>600</t>
  </si>
  <si>
    <t>Другие виды транспорта в рамках  непрограммной части районного бюджета</t>
  </si>
  <si>
    <t>БФ07613</t>
  </si>
  <si>
    <t>Поддержка дорожного хозяйства в рамках непрограммной части районного бюджета</t>
  </si>
  <si>
    <t>БФ07614</t>
  </si>
  <si>
    <t>Прочие мероприятия по благоустройству городских округов и поселений в рамках непрограммной части районного бюджета</t>
  </si>
  <si>
    <t>БФ07615</t>
  </si>
  <si>
    <t>Обеспечение деятельности детских дошкольных учреждений в рамках непрограммной части районного бюджета</t>
  </si>
  <si>
    <t>БФ07811</t>
  </si>
  <si>
    <t>БФ07157</t>
  </si>
  <si>
    <t>2 02 01009 05 0000 151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</si>
  <si>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</si>
  <si>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 xml:space="preserve"> 2 02 02204 05 0000 151</t>
  </si>
  <si>
    <t>Субсидии бюджетам муниципальных районов на модернизацию региональных систем дошкольного образования</t>
  </si>
  <si>
    <t>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</si>
  <si>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</si>
  <si>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</si>
  <si>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</si>
  <si>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2 02 04052 05 0000 151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</si>
  <si>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</si>
  <si>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2 02 04081 05 0000 151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</si>
  <si>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вынуждено покинувших территорию Украины и находящихся в пунктах временного размещения</t>
  </si>
  <si>
    <t>2 02 04070 05 0000 151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</si>
  <si>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</si>
  <si>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</si>
  <si>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Федеральная служба государственной регистрации, кадастра и картографии</t>
  </si>
  <si>
    <t>1 16 25060 01 6000 140</t>
  </si>
  <si>
    <t>076</t>
  </si>
  <si>
    <t xml:space="preserve"> 1 16 25030 01 6000 140</t>
  </si>
  <si>
    <t>Федеральное агенство по рыболовству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</si>
  <si>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</si>
  <si>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Л220000</t>
  </si>
  <si>
    <t>ЦД00000</t>
  </si>
  <si>
    <t>ЦД17055</t>
  </si>
  <si>
    <t>Иные дотации</t>
  </si>
  <si>
    <t>1402</t>
  </si>
  <si>
    <t>р</t>
  </si>
  <si>
    <t>о</t>
  </si>
  <si>
    <t>Поддержка мер по обеспечению сбалансированности бюджетов в рамках непрограммной части районного бюджета</t>
  </si>
  <si>
    <t>БФ07821</t>
  </si>
  <si>
    <t>Дотации бюджетам муниципальных образований на поддержку мер по обеспечению сбалансированности бюджетов</t>
  </si>
  <si>
    <t>512</t>
  </si>
  <si>
    <t>Муниципальная программа «Строительство и ремонт автомобильных дорог  в Глазуновском районе Орловской области на 2015 - 2018 г.г.»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</si>
  <si>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</si>
  <si>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</si>
  <si>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</si>
  <si>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</si>
  <si>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</si>
  <si>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1 06 01030 13 0000 110</t>
  </si>
  <si>
    <t>1 06 06013 13 0000 110</t>
  </si>
  <si>
    <t>1 06 06023 13 0000 110</t>
  </si>
  <si>
    <t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городских поселений</t>
  </si>
  <si>
    <t>Земельный налог, взимаемый по ставкам, установленным в соответствии с подпунктом 2 п.1 ст.394 НК РФ и применяемым к объектам налогообложения, расположенным в границах городских поселений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</si>
  <si>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</si>
  <si>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</si>
  <si>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</si>
  <si>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</si>
  <si>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</si>
  <si>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</si>
  <si>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</si>
  <si>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</si>
  <si>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</si>
  <si>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имущество физ.лиц,взимаемый по ставкам, применяемым к объектам налогообложения, расположенных в границах сельских поселений.</t>
  </si>
  <si>
    <t>Земельный налог, взимаемый по ставкам, установленным в соответствии с подпунктом 1 п.1 ст.394 НК РФ и применяемым к объектам налогообложения, расположенным в границах сельских поселений</t>
  </si>
  <si>
    <t>Земельный налог, взимаемый по ставкам, установленным в соответствии с подпунктом 2 п.1 ст.394 НК РФ и применяемым к объектам налогообложения, расположенным в границах сельских поселений</t>
  </si>
  <si>
    <t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</si>
  <si>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</si>
  <si>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 находящегося в собственности сельских поселений (за исключением имущества муниципальных бюджетных и  автономных учреждений, а также имущества муниципальных унитарных предприятий, в т.ч.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</si>
  <si>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</si>
  <si>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</si>
  <si>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</si>
  <si>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пунктами 1 и 2 статьи 120, статьями 125, 126, 128, 129, 129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 132, 133, 134, 135, 135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Налогового кодекса Российской Федерации</t>
    </r>
  </si>
  <si>
    <t>городское</t>
  </si>
  <si>
    <t>сельские</t>
  </si>
  <si>
    <t>городское поселение</t>
  </si>
  <si>
    <t>сельские поселения</t>
  </si>
  <si>
    <t>Платежи, взимаемые органами местного самоуправления (организациями) муниципальных районов за выполнение определенных функций</t>
  </si>
  <si>
    <t>Субвенции на обеспечение выпускников муниципальных образовательных органзаций из числа детей-сирот,оставшихся без попечения родителей,единовременным денежным пособием, одеждой, обувью, мягким инвентарем и оборудованием</t>
  </si>
  <si>
    <t>Доходы районного бюджета на плановый период 2016 и 2017 годов</t>
  </si>
  <si>
    <t>Ведомственная структура расходов районного бюджета на 2015 год</t>
  </si>
  <si>
    <t>"О районном бюджете на 2015 год и на плановый</t>
  </si>
  <si>
    <t>период 2016 и 2017 годов"</t>
  </si>
  <si>
    <t>Муниципальная программа Глазуновского района "Развитие архивного дела в Глазуновском районе на 2015-2017 годы"</t>
  </si>
  <si>
    <t>Подпрограмма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</si>
  <si>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Реализация мероприятий подпрограммы "Укрепление материально-технической базы" в рамках муниципальной программы Глазуновского района "Развитие архивного дела в Глазуновском районе на 2015-2017 годы"</t>
  </si>
  <si>
    <t>Л120000</t>
  </si>
  <si>
    <t>Л128512</t>
  </si>
  <si>
    <t>БФ07616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</si>
  <si>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</si>
  <si>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Д100000</t>
  </si>
  <si>
    <t>Муниципальная программа Глазуновского района "Культура Глазуновского района 2015-2018 годы"</t>
  </si>
  <si>
    <t>Подпрограмма "Музейное обслуживание населения в Глазуновском районе (2015-2018 годы)"" в рамках муниципальной программы Глазуновского района "Культура Глазуновского района 2015-2018 годы""</t>
  </si>
  <si>
    <t>Д110000</t>
  </si>
  <si>
    <t>Реализация мероприятий подпрограммы "Музейное обслуживание населения в Глазуновском районе (2015-2018 годы)" в рамках муниципальной программы Глазуновского района "Культура Глазуновского района 2015-2018 годы""</t>
  </si>
  <si>
    <t>Д118611</t>
  </si>
  <si>
    <t>Д120000</t>
  </si>
  <si>
    <t>Подпрограмма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2015-2018 годы""</t>
  </si>
  <si>
    <t>Д128612</t>
  </si>
  <si>
    <t>Реализация мероприятий подпрограммы "Культурно-досуговое обслуживание населения в Глазуновского района (2015-2018 годы)" в рамках муниципальной программы Глазуновского района "Культура Глазуновского района 2015-2018 годы""</t>
  </si>
  <si>
    <t>Д130000</t>
  </si>
  <si>
    <t>Д138613</t>
  </si>
  <si>
    <t>Подпрограмма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2015-2018 годы"</t>
  </si>
  <si>
    <t>Реализация мероприятий подпрограммы "Сохранение и развитие системы художественного образования, поддержка молодых дарований (2015-2018 годы)" в рамках муниципальной программы Глазуновского района "Культура Глазуновского района 2015-2018 годы"</t>
  </si>
  <si>
    <t>Муниципальная программа "Развитие муниципальной службы в Глазуновском районе на 2014-2016 годы"</t>
  </si>
  <si>
    <t>Л900000</t>
  </si>
  <si>
    <t>Реализация мероприятий муниципальной программы "Развитие муниципальной службы в Глазуновском районе на 2014-2016 годы"</t>
  </si>
  <si>
    <t>Л918524</t>
  </si>
  <si>
    <t>Обеспечение выпускников муниципальных образовательных учреждений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районного бюджета</t>
  </si>
  <si>
    <t>БФ07246</t>
  </si>
  <si>
    <t>районного бюджета на 2015 год</t>
  </si>
  <si>
    <t>районного бюджета на плановый период 2016 и 2017 годов</t>
  </si>
  <si>
    <t>2017 год</t>
  </si>
  <si>
    <t>"О районном бюджете  на 2015 год и на плановый период 2016 и 2017 годов"</t>
  </si>
  <si>
    <t>Дорожного фонда Глазуновского района на 2015 год</t>
  </si>
  <si>
    <t>Дорожного фонда Глазуновского района на плановый период 2016 и 2017 годов</t>
  </si>
  <si>
    <t>Реализация мероприятий подпрограммы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</si>
  <si>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Л328518</t>
  </si>
  <si>
    <t>Л400000</t>
  </si>
  <si>
    <t xml:space="preserve">                                                   Приложение 16</t>
  </si>
  <si>
    <t>322</t>
  </si>
  <si>
    <t>Субсидии гражданам на приобретение жилья</t>
  </si>
  <si>
    <t>5</t>
  </si>
  <si>
    <t>Субсидии бюджетам муниципальных районов на закупку автотранспортных средств и коммунальной техники</t>
  </si>
  <si>
    <t>2 02 02999 05 0000 151</t>
  </si>
  <si>
    <t>320</t>
  </si>
  <si>
    <t>Социальные выплаты гражданам, кроме публичных нормативных социальных выплат</t>
  </si>
  <si>
    <t>Прочие субсидии бюджетам муниципальных районов</t>
  </si>
  <si>
    <t>2 02 03015 05 0000 151</t>
  </si>
  <si>
    <t>2 02 03020 05 0000 151</t>
  </si>
  <si>
    <t>2 02 02000 00 0000 151</t>
  </si>
  <si>
    <t xml:space="preserve">    Прочие субсидии бюджетам муниципальных районов</t>
  </si>
  <si>
    <t>Иные межбюджетные трансферты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</si>
  <si>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,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</si>
  <si>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</si>
  <si>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</si>
  <si>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Управление Федеральной службы по ветеринарному и фитосанитарному надзору по Орловской и Курской областям</t>
  </si>
  <si>
    <t>Управление Федеральной службы по надзору в сфере защиты прав потребителей и благополучия человека по Орловской области</t>
  </si>
  <si>
    <t>Управление Министерства внутренних дел по Орловской области</t>
  </si>
  <si>
    <t>Управление Федеральной службы судебных приставов по Орловской области</t>
  </si>
  <si>
    <t>Управление Федеральной службы по надзору в сфере природопользования по Орловской области</t>
  </si>
  <si>
    <t>0409</t>
  </si>
  <si>
    <t>Дорожное хозяйство (дорожные фонды)</t>
  </si>
  <si>
    <t xml:space="preserve">                                                   Приложение 11</t>
  </si>
  <si>
    <t>2 02 03033 05 0000 151</t>
  </si>
  <si>
    <t>Субвенции бюджетам муниципальных районов на оздоровление детей</t>
  </si>
  <si>
    <t>2 02 03069 05 0000 151</t>
  </si>
  <si>
    <t>2 02 03070 05 0000 151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</si>
  <si>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</si>
  <si>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</si>
  <si>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2 02 04999 05 0000 151</t>
  </si>
  <si>
    <t>Прочие межбюджетные трансферты, передаваемые бюджетам муниципальных районов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</si>
  <si>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</si>
  <si>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</si>
  <si>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Совета народных депутатов</t>
  </si>
  <si>
    <t>Перечень главных администраторов доходов районного бюджета -</t>
  </si>
  <si>
    <t>Наименование администратора доходов</t>
  </si>
  <si>
    <t>Управление Федеральной налоговой службы России по Орловской области</t>
  </si>
  <si>
    <t>048</t>
  </si>
  <si>
    <t>081</t>
  </si>
  <si>
    <t>Управление федеральной миграционной службы по Орловской области</t>
  </si>
  <si>
    <t xml:space="preserve"> Совета народных депутатов</t>
  </si>
  <si>
    <t>Перечень главных администраторов источников финансирования дефицита</t>
  </si>
  <si>
    <t>районного бюджета</t>
  </si>
  <si>
    <t>Код главы</t>
  </si>
  <si>
    <t>Финансовый отдел администрации</t>
  </si>
  <si>
    <t xml:space="preserve">Получение кредитов от других бюджетов бюджетной системы Российской Федерации  бюджетами муниципальных районов в валюте Российской Федерации </t>
  </si>
  <si>
    <t>01 06 01 00 05 0000 630</t>
  </si>
  <si>
    <t>Средства от продажи акций и иных форм участия в капитале, находящихся в  собственности муниципальных районов</t>
  </si>
  <si>
    <t>000</t>
  </si>
  <si>
    <t>Источники, закрепляемые за всеми администраторами</t>
  </si>
  <si>
    <t>01 05 02 01 05 0000 510</t>
  </si>
  <si>
    <t>Увеличение прочих остатков денежных средств бюджетов муниципальных районов</t>
  </si>
  <si>
    <t>01 05 02 01 05 0000 610</t>
  </si>
  <si>
    <t>Уменьшение прочих остатков денежных средств бюджетов муниципальных районов</t>
  </si>
  <si>
    <t>к Решению районного Совета народных депутатов</t>
  </si>
  <si>
    <t>0203</t>
  </si>
  <si>
    <t>Мобилизационная и вневойсковая подготовка</t>
  </si>
  <si>
    <t xml:space="preserve">Субсидии бюджетам муниципальных районов на обеспечение жильем молодых семей </t>
  </si>
  <si>
    <t>2 02 04041 05 0000 151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</si>
  <si>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</si>
  <si>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</si>
  <si>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</si>
  <si>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Орловской области"</t>
  </si>
  <si>
    <t>Всего доходы</t>
  </si>
  <si>
    <t>Всего расходы</t>
  </si>
  <si>
    <t>2 02 04000 00 0000 151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</si>
  <si>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</si>
  <si>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</si>
  <si>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</si>
  <si>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1 14 02053 05 0000 410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</si>
  <si>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</si>
  <si>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Платежи, взимаемые органами местного самоуправления или (организациями)  муниципальных районов за выполнение определенных  функций</t>
  </si>
  <si>
    <t>Денежные взыскания (штрафы) за нарушение законодательства о применении контрольно кассовой техники при осуществлении наличных денежных расчетови (или) расчетов с использованием платежных карт</t>
  </si>
  <si>
    <t>Денежные взыскания (штрафы) за нарушение законодательства РФ о недрах</t>
  </si>
  <si>
    <t>Денежные взыскания (штрафы) за нарушение законодательства РФ об охране и использовании животного мира</t>
  </si>
  <si>
    <t>Прочие субвенции бюджетам муниципальных районов</t>
  </si>
  <si>
    <t>Субсидии бюджетным учреждениям на иные цели</t>
  </si>
  <si>
    <t>612</t>
  </si>
  <si>
    <t>к Решению Глазуновского районного Совета народных депутатов</t>
  </si>
  <si>
    <t>310</t>
  </si>
  <si>
    <t>БФ07133</t>
  </si>
  <si>
    <t>Глава муниципального образования в рамках непрограммной части районного бюджета</t>
  </si>
  <si>
    <t>Депутаты представительного органа муниципального образования в рамках непрограммной части районного бюджета</t>
  </si>
  <si>
    <t>Резервные фонды местных администраций в рамках непрограммной части районного бюджета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</si>
  <si>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</si>
  <si>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Выполнение других обязательств органов местного самоуправления в рамках непрограммной части районного бюджета</t>
  </si>
  <si>
    <t>Увеличение прочих остатков денежных средств  бюджетов муниципальных районов</t>
  </si>
  <si>
    <t>органов государственной власти Российской Федерации</t>
  </si>
  <si>
    <t>Ежемесячное денежное вознаграждение за классное руководство в рамках непрограммной части районного бюджета</t>
  </si>
  <si>
    <t>Обеспечение деятельности общеобразовательных учреждений в рамках непрограммной части районного бюджета</t>
  </si>
  <si>
    <t>Обеспечение деятельности учреждений дополнительного образования в рамках непрограммной части районного бюджета</t>
  </si>
  <si>
    <t>Мероприятия по организации оздоровительной кампании для детей в рамках непрограммной части районного бюджета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</si>
  <si>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 в рамках непрограммной части районного бюджета</t>
  </si>
  <si>
    <t>Дворцы и дома культуры, другие учреждения культуры и средств массовой информации в рамках непрограммной части районного бюджета</t>
  </si>
  <si>
    <t>Обеспечение деятельности библиотек в рамках непрограммной части районного бюджета</t>
  </si>
  <si>
    <t>Подпрограмма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2015-2017 годы"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</si>
  <si>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</si>
  <si>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</si>
  <si>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</si>
  <si>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</si>
  <si>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</si>
  <si>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</si>
  <si>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</si>
  <si>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Субсидии бюджетам бюджетной системы Российской Федерации (межбюджетные субсидии)</t>
  </si>
  <si>
    <t>Субсидия на мероприятия по организации оздоровительной кампании для детей</t>
  </si>
  <si>
    <t>Субсидия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</si>
  <si>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</si>
  <si>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</si>
  <si>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</t>
  </si>
  <si>
    <t>Субвенции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</si>
  <si>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</si>
  <si>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организациях Орловской области</t>
  </si>
  <si>
    <t>Субвенция на реализацию Закона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</si>
  <si>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плановый период 2016 и 2017 годов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</si>
  <si>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</si>
  <si>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2014-2017 годы"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</si>
  <si>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</si>
  <si>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2014-2017 годы"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</si>
  <si>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 </t>
  </si>
  <si>
    <t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годы"</t>
  </si>
  <si>
    <t>Муниципальная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</si>
  <si>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 xml:space="preserve">Программа муниципальных внутренних заимствований </t>
  </si>
  <si>
    <t>Показатели</t>
  </si>
  <si>
    <t>Внутренние заимствования (привлечение/погашение)</t>
  </si>
  <si>
    <t>Бюджетные кредиты, полученные от других бюджетов бюджетной системы</t>
  </si>
  <si>
    <t>Привлечение средств</t>
  </si>
  <si>
    <t>Погашение основной суммы задолженности</t>
  </si>
  <si>
    <t>Глазуновского района на 2015 год</t>
  </si>
  <si>
    <t>Приложение 25</t>
  </si>
  <si>
    <t>Приложение 26</t>
  </si>
  <si>
    <t>Глазуновского района на плановый период 2016 и 2017 годов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</si>
  <si>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</si>
  <si>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Оказание других видов социальной помощи в рамках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</si>
  <si>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</si>
  <si>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</si>
  <si>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</si>
  <si>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непрограммной части районного бюджета</t>
  </si>
  <si>
    <t>Содержание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</si>
  <si>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Закон Орловской области от 12 ноября 2008 года № 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</si>
  <si>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Выполнение полномочий в сфере опеки и попечительства в рамках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</si>
  <si>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</si>
  <si>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непрограммной части районного бюджета</t>
  </si>
  <si>
    <t>За счет средств районного бюджета, тыс.руб.</t>
  </si>
  <si>
    <t>За счет средств областного бюджета, тыс.руб.</t>
  </si>
  <si>
    <t>За счет средств федерального бюджета, тыс.руб.</t>
  </si>
  <si>
    <t>БФ07716</t>
  </si>
  <si>
    <t>Муниципальная программа Глазуновского района "Повышения безопасности дорожного движения на 2014-2018 годы в Глазуновском районе Орловской области"</t>
  </si>
  <si>
    <t>Л500000</t>
  </si>
  <si>
    <t>Л518532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</si>
  <si>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</si>
  <si>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</si>
  <si>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141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</si>
  <si>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</si>
  <si>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511</t>
  </si>
  <si>
    <t>Дотации на выравнивание бюджетной обеспеченности муниципальных образований</t>
  </si>
  <si>
    <t>2 02 03078 05 0000 151</t>
  </si>
  <si>
    <t>Резервные средства</t>
  </si>
  <si>
    <t>870</t>
  </si>
  <si>
    <t>Межбюджетные трансферты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</si>
  <si>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</si>
  <si>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</si>
  <si>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530</t>
  </si>
  <si>
    <t>Субвенции</t>
  </si>
  <si>
    <t>Единый налог на вмененный доход для отдельных видов деятельности</t>
  </si>
  <si>
    <t>Единый сельскохозяйственный налог</t>
  </si>
  <si>
    <t>1 11 05035 05 0000 120</t>
  </si>
  <si>
    <t>1 11 07015 05 0000 120</t>
  </si>
  <si>
    <t>1 12 01000 01 0000 120</t>
  </si>
  <si>
    <t>Плата за негативное воздействие на окружающую среду</t>
  </si>
  <si>
    <t>1 15 02050 05 0000 140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</si>
  <si>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</si>
  <si>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</si>
  <si>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</si>
  <si>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1 16 06000 01 0000 140</t>
  </si>
  <si>
    <t>1 16 25050 01 0000 140</t>
  </si>
  <si>
    <t>1 16 25030 01 0000 140</t>
  </si>
  <si>
    <t>1 16 25060 01 0000 140</t>
  </si>
  <si>
    <t>Денежные взыскания (штрафы) за нарушение земельного законодательства</t>
  </si>
  <si>
    <t>Депутаты представительного органа муниципального образования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</si>
  <si>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</si>
  <si>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878</t>
  </si>
  <si>
    <t>1102</t>
  </si>
  <si>
    <t>Массовый спорт</t>
  </si>
  <si>
    <t>1 16 90050 05 0000 140</t>
  </si>
  <si>
    <t>народных депутатов "О районном бюджете</t>
  </si>
  <si>
    <t>1 00 00000 00 0000 000</t>
  </si>
  <si>
    <t>Налоговые доходы</t>
  </si>
  <si>
    <t>Неналоговые доходы</t>
  </si>
  <si>
    <t>2 00 00000 00 0000 000</t>
  </si>
  <si>
    <t>2 02 00000 00 0000 000</t>
  </si>
  <si>
    <t>2 02 01000 00 0000 151</t>
  </si>
  <si>
    <t>2 02 01001 05 0000 151</t>
  </si>
  <si>
    <t>2 02 03000 00 0000 151</t>
  </si>
  <si>
    <t>2 02 03027 05 0000 151</t>
  </si>
  <si>
    <t xml:space="preserve"> районного бюджета - органы исполнительной власти </t>
  </si>
  <si>
    <t>2 07 05030 05 0000 180</t>
  </si>
  <si>
    <t>Прочие безвозмездные поступления в бюджеты муниципальных районов</t>
  </si>
  <si>
    <t>2 02 02088 05 0002 151</t>
  </si>
  <si>
    <t xml:space="preserve"> 2 02 02089 05 0002 151</t>
  </si>
  <si>
    <t>2 02 03119 05 0000 151</t>
  </si>
  <si>
    <t xml:space="preserve">Распределение дотаций на выравнивание бюджетной обеспеченности поселений </t>
  </si>
  <si>
    <t>2 02 03029 05 0000 151</t>
  </si>
  <si>
    <t>2 02 03024 05 0000 151</t>
  </si>
  <si>
    <t>2 02 03999 05 0000 151</t>
  </si>
  <si>
    <t>Наименование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</si>
  <si>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</si>
  <si>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</si>
  <si>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</si>
  <si>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</si>
  <si>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</si>
  <si>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</si>
  <si>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</si>
  <si>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</si>
  <si>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</si>
  <si>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</si>
  <si>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</si>
  <si>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Подпрограмма "Социальная поддержка молодых семей" в рамках муниципальной программы Глазуновского района "Молодежь Глазуновского района на 2014-2016 годы"</t>
  </si>
  <si>
    <t>Реализация мероприятий подпрограммы "Социальная поддержка молодых семей" в рамках муниципальной программы Глазуновского района "Молодежь Глазуновского района на 2014-2016 годы"</t>
  </si>
  <si>
    <t xml:space="preserve">Муниципальная программа Глазуновского района "Обеспечение жильем молодых семей на 2014-2016 годы" </t>
  </si>
  <si>
    <t xml:space="preserve">Реализация мероприятий муниципальной программы Глазуновского района  "Обеспечение жильем молодых семей на 2014-2016 годы" 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</si>
  <si>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</si>
  <si>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</si>
  <si>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</si>
  <si>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ВР</t>
  </si>
  <si>
    <t>Мобилизационная подготовка экономики</t>
  </si>
  <si>
    <t>Национальная оборона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</si>
  <si>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</si>
  <si>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</si>
  <si>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</si>
  <si>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Молодежная политика и оздоровление детей</t>
  </si>
  <si>
    <t>Физическая культура и спорт</t>
  </si>
  <si>
    <t>Охрана семьи и детства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</si>
  <si>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</si>
  <si>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</si>
  <si>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Код</t>
  </si>
  <si>
    <t>Нормативы распределения доходов между районным бюджетом</t>
  </si>
  <si>
    <t>КБК</t>
  </si>
  <si>
    <t>Вид налога</t>
  </si>
  <si>
    <t>Нормативы отчислений в т.ч.</t>
  </si>
  <si>
    <t>Всего %</t>
  </si>
  <si>
    <t>Муниципальный район</t>
  </si>
  <si>
    <t>Бюджеты поселений</t>
  </si>
  <si>
    <t>Приложение 19</t>
  </si>
  <si>
    <t>Приложение 20</t>
  </si>
  <si>
    <t>1 06 01030 10 0000 110</t>
  </si>
  <si>
    <t>1 06 06013 10 0000 110</t>
  </si>
  <si>
    <t>1 06 06023 10 0000 110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</si>
  <si>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</si>
  <si>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Источники финансирования дефицита </t>
  </si>
  <si>
    <t>Источники финансирования дефицита бюджета</t>
  </si>
  <si>
    <t>01 0500 00 00 0000 000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</si>
  <si>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</si>
  <si>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</si>
  <si>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</si>
  <si>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</si>
  <si>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</si>
  <si>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</si>
  <si>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</si>
  <si>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</si>
  <si>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</si>
  <si>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</si>
  <si>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</si>
  <si>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</si>
  <si>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</si>
  <si>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</si>
  <si>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остатиков средств бюджетов</t>
  </si>
  <si>
    <t>Приложение 3</t>
  </si>
  <si>
    <t xml:space="preserve">Приложение  4  </t>
  </si>
  <si>
    <t>Приложение 8</t>
  </si>
  <si>
    <t>Приложение 9</t>
  </si>
  <si>
    <t>Приложение 21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</si>
  <si>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</si>
  <si>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1 11 01050 05 0000 120</t>
  </si>
  <si>
    <t>Доходы в виде прибыли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районам.</t>
  </si>
  <si>
    <t>1 11 05025 10 0000 120</t>
  </si>
  <si>
    <t>1 11 05035 10 0000 120</t>
  </si>
  <si>
    <t>Доходы от перечисления части прибыли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</si>
  <si>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1 11 09045 10 0000 120</t>
  </si>
  <si>
    <t>первичного воинского учета на теериториях, где отсутствуют военные комиссариаты</t>
  </si>
  <si>
    <t>Приложение 22</t>
  </si>
  <si>
    <t>1 16 08000 01 0000 140</t>
  </si>
  <si>
    <t xml:space="preserve">                                                   Приложение 12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</si>
  <si>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 спиртосодержащей и табачной продукции</t>
  </si>
  <si>
    <t>1 16 21050 05 0000 140</t>
  </si>
  <si>
    <t>Денежные взыскания (штрафы) и иные суммы, взыскиваемые с лиц,  виновных в совершении преступлений, и в возмещении ущерба имуществу, зачисляемые в бюджеты муниципальных районов</t>
  </si>
  <si>
    <t>1 16 25010 01 0000 140</t>
  </si>
  <si>
    <t xml:space="preserve"> 1 16 90050 05 0000 140 </t>
  </si>
  <si>
    <t xml:space="preserve">                                              </t>
  </si>
  <si>
    <t>Нормативы отчислений от налога на доходы физических лиц</t>
  </si>
  <si>
    <t>Бюджеты</t>
  </si>
  <si>
    <t>муниципальный район</t>
  </si>
  <si>
    <t>в т.ч.</t>
  </si>
  <si>
    <t>поселение</t>
  </si>
  <si>
    <t>дополнительные</t>
  </si>
  <si>
    <t>Глазуновский район</t>
  </si>
  <si>
    <t>п.Глазуновка</t>
  </si>
  <si>
    <t>Богородский</t>
  </si>
  <si>
    <t>Краснослободский</t>
  </si>
  <si>
    <t>Медведевский</t>
  </si>
  <si>
    <t>Очкинский</t>
  </si>
  <si>
    <t>Отрадинский</t>
  </si>
  <si>
    <t>Сеньковский</t>
  </si>
  <si>
    <t>Тагинский</t>
  </si>
  <si>
    <t>к Решению Глазуновского районного</t>
  </si>
  <si>
    <t xml:space="preserve">Перечень главных администраторов доходов </t>
  </si>
  <si>
    <t>Администрация Глазуновского района Орловской области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</si>
  <si>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</si>
  <si>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</si>
  <si>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1 01 02020 01 0000 110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</si>
  <si>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</si>
  <si>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Л118511</t>
  </si>
  <si>
    <t>Муниципальная программа Глазуновского района "Развитие образования в Глазуновском районе на 2014-2015 годы"</t>
  </si>
  <si>
    <t>Л200000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</si>
  <si>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</si>
  <si>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1 05 02010 02 0000 110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</si>
  <si>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</si>
  <si>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указанных земельных участков</t>
  </si>
  <si>
    <t>Налог на доходы физических лиц с доходов, полученных от осуществления деятельности физичискими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</si>
  <si>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Отдел по управлению муниципальным имуществом Глазуновского района Орловской области</t>
  </si>
  <si>
    <t>Глазуновский районный Совет народных депутатов</t>
  </si>
  <si>
    <t>809</t>
  </si>
  <si>
    <t xml:space="preserve">Глазуновского района </t>
  </si>
  <si>
    <t>Код бюджетной классификации</t>
  </si>
  <si>
    <t>Наименование главного администратора доходов районного бюджета</t>
  </si>
  <si>
    <t>Администраторы доходов</t>
  </si>
  <si>
    <t>Доходов районного бюджета</t>
  </si>
  <si>
    <t xml:space="preserve">Отдел по управлению муниципальным имуществом Глазуновского района Орловской области </t>
  </si>
  <si>
    <t>163</t>
  </si>
  <si>
    <t>За счет средств бюджета   п.Глазуновка, тыс.руб.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</si>
  <si>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принадлежащих муниципальным районам</t>
  </si>
  <si>
    <t>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</si>
  <si>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</si>
  <si>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</si>
  <si>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1 11 05035 05 0000 120 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</si>
  <si>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</si>
  <si>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</si>
  <si>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</si>
  <si>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</si>
  <si>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800</t>
  </si>
  <si>
    <t xml:space="preserve">Администрация Глазуновского района                                                            </t>
  </si>
  <si>
    <t>2 08 05000 05 0000 180</t>
  </si>
  <si>
    <t>811</t>
  </si>
  <si>
    <t>Финансовый отдел администрации Глазуновского района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</si>
  <si>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</si>
  <si>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</si>
  <si>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2 02 02051 05 0000 151</t>
  </si>
  <si>
    <t>Субсидии бюджетам муниципальных районов на реализацию федеральных целевых программ</t>
  </si>
  <si>
    <t>2 02 02077 05 0000 151</t>
  </si>
  <si>
    <t>2 02 02085 05 0000 151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</si>
  <si>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</si>
  <si>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2 02 02088 05 0001 151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</si>
  <si>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</si>
  <si>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Коды доходов районного бюджета</t>
  </si>
  <si>
    <t>2 02 02089 05 0001 151</t>
  </si>
  <si>
    <t>2 02 02102 05 0000 151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</si>
  <si>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</si>
  <si>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</si>
  <si>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Муниципальная программа "Развитие физической культуры и массового спорта в Глазуновском районе на 2014-2017 годы"</t>
  </si>
  <si>
    <t>Реализация мероприятий муниципальной программы "Развитие физической культуры и массового спорта в Глазуновском районе на 2014-2017 годы"</t>
  </si>
  <si>
    <t>Реализация мероприятий муниципальной программы «Строительство и ремонт автомобильных дорог  в Глазуновском районе Орловской области на 2015 - 2018 г.г.»</t>
  </si>
  <si>
    <t>Приложение 27</t>
  </si>
  <si>
    <t>Районный фонд сбалансированности бюджетов поселений на 2015 год</t>
  </si>
  <si>
    <t>Нераспределенный остаток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</si>
  <si>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2014-2015 годы"</t>
  </si>
  <si>
    <t>Л228514</t>
  </si>
  <si>
    <t>БФ07241</t>
  </si>
  <si>
    <t>БФ07150</t>
  </si>
  <si>
    <t>БФ07812</t>
  </si>
  <si>
    <t>БФ07813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</si>
  <si>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</si>
  <si>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Л230000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</si>
  <si>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2014-2015 годы"</t>
  </si>
  <si>
    <t>Л238515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</si>
  <si>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2014-2015 годы"</t>
  </si>
  <si>
    <t>Л240000</t>
  </si>
  <si>
    <t>400</t>
  </si>
  <si>
    <t>412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</si>
  <si>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</si>
  <si>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</si>
  <si>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"Организация проведения оплачиваемых общественных работ в Глазуновском районе на 2014-2018 годы"</t>
  </si>
  <si>
    <t>Реализация мероприятий муниципальной программы "Организация проведения оплачиваемых общественных работ в Глазуновском районе на 2014-2018 годы"</t>
  </si>
  <si>
    <t>ЛП18533</t>
  </si>
  <si>
    <t>Реализация мероприятий муниципальной программы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</si>
  <si>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Муниципальнаяй программа "Организация временного трудоустройства несовершеннолетних граждан в возрасте от 14 до 18 лет в свободное от учебы время в Глазуновском районе на 2014-2018 годы"</t>
  </si>
  <si>
    <t>ЛП00000</t>
  </si>
  <si>
    <t>Муниципальное казенное учреждение культуры "Межпоселенческая районная библиотека" Глазуновского района Орловской области</t>
  </si>
  <si>
    <t>Л248516</t>
  </si>
  <si>
    <t>БФ07085</t>
  </si>
  <si>
    <t>Социальное обеспечение и иные выплаты населению</t>
  </si>
  <si>
    <t>Муниципальная программа Глазуновского района "Профилактика правонарушений на 2014-2018 годы в Глазуновском районе Орловской области"</t>
  </si>
  <si>
    <t>Л300000</t>
  </si>
  <si>
    <t>Подпрограмма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</si>
  <si>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Л310000</t>
  </si>
  <si>
    <t>Реализация мероприятий подпрограммы "Профилактические меры воспитательно-просветительской направленности"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</si>
  <si>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Л318517</t>
  </si>
  <si>
    <t>Подпрограмма  "Культурно-оздоровительные мероприятия" в рамках муниципальной программы Глазуновского района "Профилактика правонарушений на 2014-2018 годы в Глазуновском районе Орловской области"</t>
  </si>
  <si>
    <t>Л320000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</si>
  <si>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</si>
  <si>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 xml:space="preserve"> "О районном бюджете на 2015 год и</t>
  </si>
  <si>
    <t>на плановый период 2016 и 2017 годов"</t>
  </si>
  <si>
    <t>и бюджетами поселений на 2015 год и на плановый период 2016 и 2017 годов.</t>
  </si>
  <si>
    <t>"О районном бюджете на 2015 год</t>
  </si>
  <si>
    <t>и на плановый период 2016 и 2017 годов"</t>
  </si>
  <si>
    <t>по уровням бюджетов на 2015 год и на плановый период 2016 и 2017 годов</t>
  </si>
  <si>
    <t>0,312%</t>
  </si>
  <si>
    <t>"О районном бюджете на 2015 год и на плановый период 2016 и 2017 годов"</t>
  </si>
  <si>
    <t>на 2015 год и на плановый период 2016 и 2017 годов"</t>
  </si>
  <si>
    <t>Доходы районного бюджета в 2015 году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</si>
  <si>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</si>
  <si>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к Решению Глазуновского районного 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</si>
  <si>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</si>
  <si>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</si>
  <si>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Денежные взыскания (штрафы) за нарушение законодательства в области охраны окружающей среды</t>
  </si>
  <si>
    <t>Наименование показателя</t>
  </si>
  <si>
    <t>1 01 02010 01 0000 110</t>
  </si>
  <si>
    <t>Наименование поселения</t>
  </si>
  <si>
    <t>810</t>
  </si>
  <si>
    <t>Субсидии юридическим лицам (кроме государственных учреждений) и физическим лицам- производителям товаров, работ, услуг</t>
  </si>
  <si>
    <t xml:space="preserve">к Решению Глазуновского районного Совета </t>
  </si>
  <si>
    <t>к Решению Глазуновского</t>
  </si>
  <si>
    <t>1 08 03010 01 1000 110</t>
  </si>
  <si>
    <t xml:space="preserve"> 1 08 03010 01 1000 110 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</si>
  <si>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</si>
  <si>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</si>
  <si>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1 11 05013 10 0000 120</t>
  </si>
  <si>
    <t>1 14 02053 05 0000 410</t>
  </si>
  <si>
    <t>1 14 06013 10 0000 430</t>
  </si>
  <si>
    <t>Платежи , взимаемые органами местного самоуправления (организациями) муниципальных районов за выполнение определенных функций</t>
  </si>
  <si>
    <t>Изменение остатков средств на счетах по учету средств бюджетов</t>
  </si>
  <si>
    <t>Увеличение прочих остатков денежных средств бюджета муниципальных районов</t>
  </si>
  <si>
    <t>Дотации бюджетам муниципальных районов на выравнивание  бюджетной обеспеченности</t>
  </si>
  <si>
    <t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2015 год</t>
  </si>
  <si>
    <t xml:space="preserve">Распределение бюджетных ассигнований по разделам, подразделам, (муниципальным программам Глазуновского района и непрограммным направлениям деятельности), группам и подгруппам видов расходов классификации расходов районного бюджета на плановый период 2016 и 2017 годов </t>
  </si>
  <si>
    <t>Управление образования администрации Глазуновского района</t>
  </si>
  <si>
    <t xml:space="preserve">   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</si>
  <si>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</si>
  <si>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Субсидии  бюджетам муниципальных районов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</si>
  <si>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</si>
  <si>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</si>
  <si>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Подпрограмма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Глазуновском районе Орловско</t>
  </si>
  <si>
    <t>Л410000</t>
  </si>
  <si>
    <t>Реализация мероприятий подпрограммы "Повышение правового сознания и предупреждения опасного поведения участников дорожного движения" в рамках муниципальной пргораммы Глазуновского района "Повышения безопасности дорожного движения на 2014-2018 годы в Глазу</t>
  </si>
  <si>
    <t>Л418519</t>
  </si>
  <si>
    <t>Муниципальная программа Глазуновского района "Нравственное и патриотическое воспитание граждан на 2014-2016 годы"</t>
  </si>
  <si>
    <t>Л600000</t>
  </si>
  <si>
    <t>Реализация мероприятий муниципальной программы Глазуновского района "Нравственное и патриотическое воспитание граждан на 2014-2016 годы"</t>
  </si>
  <si>
    <t>Л618521</t>
  </si>
  <si>
    <t>Муниципальная программа Глазуновского района "Комплексные меры противодействия злоупотреблению наркотиками и их незаконному обороту"</t>
  </si>
  <si>
    <t>Л800000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</si>
  <si>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обороту"</t>
  </si>
  <si>
    <t>Л818523</t>
  </si>
  <si>
    <t>Муниципальная программа Глазуновского района "Оздоровление и отдых детей и подростков в Глазуновском районе"</t>
  </si>
  <si>
    <t>ЛЛ00000</t>
  </si>
  <si>
    <t>Реализация мероприятий муниципальной программы Глазуновского района "Оздоровление и отдых детей и подростков в Глазуновском районе"</t>
  </si>
  <si>
    <t>ЛЛ18526</t>
  </si>
  <si>
    <t>Муниципальная программа Глазуновского района "Молодежь Глазуновского района на 2014-2016 годы"</t>
  </si>
  <si>
    <t>ЛД00000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</si>
  <si>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</si>
  <si>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ЛД10000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</si>
  <si>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2014-2016 годы"</t>
  </si>
  <si>
    <t>ЛД18527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</si>
  <si>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</si>
  <si>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ЛД20000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</si>
  <si>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2014-2016 годы"</t>
  </si>
  <si>
    <t>ЛД28528</t>
  </si>
  <si>
    <t>Подпрограмма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</si>
  <si>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ЛД40000</t>
  </si>
  <si>
    <t xml:space="preserve">Распределение субвенций на 2015 год  на осуществление </t>
  </si>
  <si>
    <t>Приложение 24</t>
  </si>
  <si>
    <t xml:space="preserve">Распределение субвенций на плановый период 2016 и 2017 годов  на осуществление </t>
  </si>
  <si>
    <t>Приложение 23</t>
  </si>
  <si>
    <t>Распределение дотаций на выравнивание бюджетной обеспеченности поселений на плановый период 2016 и 2017 годов</t>
  </si>
  <si>
    <t>на 2015 год</t>
  </si>
  <si>
    <t>Распределение бюджетных ассигнований по разделам и подразделам классификации расходов районного бюджета на 2015 год</t>
  </si>
  <si>
    <t>Распределение бюджетных ассигнований по целевым статьям (муниципальным программам Глазуновского района и непрограммным направлениям деятельности), группам видов расходов, разделам, подразделам классификации расходов районного бюджета на 2015 год</t>
  </si>
  <si>
    <t>Реализация мероприятий подпрограммы "Поддержка талантливой молодежи и молодежных инициатив" в рамках муниципальной программы Глазуновского района "Молодежь Глазуновского района на 2014-2016 годы"</t>
  </si>
  <si>
    <t>ЛД48531</t>
  </si>
  <si>
    <t>БФ07814</t>
  </si>
  <si>
    <t>БФ07815</t>
  </si>
  <si>
    <t>БФ07816</t>
  </si>
  <si>
    <t>БФ07817</t>
  </si>
  <si>
    <t>300</t>
  </si>
  <si>
    <t>БФ07818</t>
  </si>
  <si>
    <t>ЛД30000</t>
  </si>
  <si>
    <t>ЛД38529</t>
  </si>
  <si>
    <t>БФ05260</t>
  </si>
  <si>
    <t>БФ07151</t>
  </si>
  <si>
    <t>БФ07247</t>
  </si>
  <si>
    <t>БФ07248</t>
  </si>
  <si>
    <t>БФ07250</t>
  </si>
  <si>
    <t>БФ07160</t>
  </si>
  <si>
    <t>Муниципальная программа "Развитие физической культуры и массового спорта в Глазуновском районе"</t>
  </si>
  <si>
    <t>Л700000</t>
  </si>
  <si>
    <t>Реализация мероприятий муниципальной программы "Развитие физической культуры и массового спорта в Глазуновском районе"</t>
  </si>
  <si>
    <t>Л718522</t>
  </si>
  <si>
    <t>БФ07156</t>
  </si>
  <si>
    <t xml:space="preserve">Ведомственная структура расходов районного бюджета на на плановый период 2016 и 2017 годов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</si>
  <si>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</si>
  <si>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Налог, взимаемый в  связи с применением патентной системы налогообложения, зачисляемый в бюджеты муниципальных районов</t>
  </si>
  <si>
    <t xml:space="preserve"> 1 05 02010 02 0000 110</t>
  </si>
  <si>
    <t>01 03 01 00 05 0000 710</t>
  </si>
  <si>
    <t>01 03 01 00 05 0000 810</t>
  </si>
  <si>
    <t>Погашение  бюджетами муниципальных районов кредитов от других бюджетов бюджетной системы Российской Федерации  в валюте Российской Федерации</t>
  </si>
  <si>
    <t>Налог,взимаемый в  связи с применением патентной 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</si>
  <si>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</si>
  <si>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2016 год</t>
  </si>
  <si>
    <t>100</t>
  </si>
  <si>
    <t>Управление Федерального казначейства по Смоленской области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</si>
  <si>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</si>
  <si>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</si>
  <si>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</si>
  <si>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</si>
  <si>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</si>
  <si>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</si>
  <si>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>1 03 02260 01 0000 100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</si>
  <si>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бюжеты</t>
  </si>
  <si>
    <t xml:space="preserve">Приложение  5 </t>
  </si>
  <si>
    <t>Нормативы отчислений доходов от уплаты акцизов на нефтепродукты</t>
  </si>
  <si>
    <t>Приложение  6</t>
  </si>
  <si>
    <t xml:space="preserve">Приложение 7      </t>
  </si>
  <si>
    <t>Приложение 10</t>
  </si>
  <si>
    <t>0501</t>
  </si>
  <si>
    <t>Жилищное хозяйство</t>
  </si>
  <si>
    <t>БФ09601</t>
  </si>
  <si>
    <t>Обеспечение мероприятий по капитальному ремонту многоквартирных домов за счет средств бюджетов в рамках непрограммной части районного бюджета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</si>
  <si>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</si>
  <si>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2 02 04053 05 0000 151</t>
  </si>
  <si>
    <t>Межбюджетные трансферты, передаваемые бюджетам муницпальных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</si>
  <si>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1 17 01050 05 0000 180  </t>
  </si>
  <si>
    <t xml:space="preserve"> 1 17 05050 05 0000 180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</si>
  <si>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</si>
  <si>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</si>
  <si>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2 18 05010 05 0000 151</t>
  </si>
  <si>
    <t xml:space="preserve">Приложение  1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</si>
  <si>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</si>
  <si>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</si>
  <si>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Всего, тыс.руб.</t>
  </si>
  <si>
    <t>Реализация мероприятий подпрограммы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2015-2017 годы"</t>
  </si>
  <si>
    <t>Муниципальная программа Глазуновского района "Развитие образования в Глазуновском районе на 2014-2017 годы"</t>
  </si>
  <si>
    <t>Подпрограмма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</si>
  <si>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</si>
  <si>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</si>
  <si>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учительского корпуса района" в рамках муниципальной программы Глазуновского района "Развитие образования в Глазуновском районе на 2014-2017 годы"</t>
  </si>
  <si>
    <t>Подпрограмма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</si>
  <si>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>Реализация мероприятий подпрограммы "Совершенствование системы поддержки талантливых детей" в рамках муниципальной программы Глазуновского района "Развитие образования в Глазуновском районе на 2014-2017 годы"</t>
  </si>
  <si>
    <t xml:space="preserve">Реализация мероприятий подпрограммы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</t>
  </si>
  <si>
    <t>Подпрограмма "Приведение учебно-материальной базы образовательных учреждений в соответствие с современными требованиями" в рамках муниципальной программы Глазуновского района "Развитие образования в Глазуновском районе на 2014-2017 годы"</t>
  </si>
  <si>
    <t xml:space="preserve">Муниципальная программа Глазуновского района "Обеспечение жильем молодых семей на 2014-2017 годы" </t>
  </si>
  <si>
    <t xml:space="preserve">Реализация мероприятий муниципальной программы Глазуновского района  "Обеспечение жильем молодых семей на 2014-2017 годы" </t>
  </si>
  <si>
    <t>Муниципальная программа Глазуновского района "Нравственное и патриотическое воспитание граждан на 2014-2017 годы"</t>
  </si>
  <si>
    <t>Реализация мероприятий муниципальной программы Глазуновского района "Нравственное и патриотическое воспитание граждан на 2014-2017 годы"</t>
  </si>
  <si>
    <t>Муниципальная программа Глазуновского района "Молодежь Глазуновского района на 2014-2017 годы"</t>
  </si>
  <si>
    <t>Подпрограмма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</si>
  <si>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"Духовно-нравственное и гражданско-патриотическое воспитание подростков и молодежи" в рамках муниципальной программы Глазуновского района "Молодежь Глазуновского района на 2014-2017 годы"</t>
  </si>
  <si>
    <t>Подпрограмма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</si>
  <si>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Реализация мероприятий подпрограммы "Профилактика асоциальных явлений в молодежной среде" в рамках муниципальной программы Глазуновского района "Молодежь Глазуновского района на 2014-2017 годы"</t>
  </si>
  <si>
    <t>Пенсионное обеспечение</t>
  </si>
  <si>
    <t>районного Совета народных депутатов</t>
  </si>
  <si>
    <t>0111</t>
  </si>
  <si>
    <t>0113</t>
  </si>
  <si>
    <t>0401</t>
  </si>
  <si>
    <t>Общеэкономические вопросы</t>
  </si>
  <si>
    <t>Благоустройство</t>
  </si>
  <si>
    <t>0503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</si>
  <si>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</si>
  <si>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</si>
  <si>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1401</t>
  </si>
  <si>
    <t>Дотации на выравнивание бюджетной обеспеченности  субъектов Российской Федерации и муниципальных образований</t>
  </si>
  <si>
    <t>Богородское поселение</t>
  </si>
  <si>
    <t>Краснослободское поселение</t>
  </si>
  <si>
    <t>Медведевское поселение</t>
  </si>
  <si>
    <t>Очкинское поселение</t>
  </si>
  <si>
    <t>Отрадинское поселение</t>
  </si>
  <si>
    <t>Сеньковское поселение</t>
  </si>
  <si>
    <t>Тагинское поселение</t>
  </si>
  <si>
    <t>ИТОГО :</t>
  </si>
  <si>
    <t>0408</t>
  </si>
  <si>
    <t>Транспорт</t>
  </si>
  <si>
    <t>Пр</t>
  </si>
  <si>
    <t>0100</t>
  </si>
  <si>
    <t>0102</t>
  </si>
  <si>
    <t>0103</t>
  </si>
  <si>
    <t>0104</t>
  </si>
  <si>
    <t>0106</t>
  </si>
  <si>
    <t>0200</t>
  </si>
  <si>
    <t>0204</t>
  </si>
  <si>
    <t>0300</t>
  </si>
  <si>
    <t>0309</t>
  </si>
  <si>
    <t>0400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</si>
  <si>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</si>
  <si>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</si>
  <si>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</si>
  <si>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</si>
  <si>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</si>
  <si>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</si>
  <si>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</si>
  <si>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</si>
  <si>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</si>
  <si>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</si>
  <si>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</si>
  <si>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</si>
  <si>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1006</t>
  </si>
  <si>
    <t>1100</t>
  </si>
  <si>
    <t>ЦСт</t>
  </si>
  <si>
    <t>Ист.</t>
  </si>
  <si>
    <t>Областные средства</t>
  </si>
  <si>
    <t>Федеральные средства</t>
  </si>
  <si>
    <t>п. Глазуновка</t>
  </si>
  <si>
    <t>2 02 02021 05 0000 151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</si>
  <si>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</si>
  <si>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2 02 02041 05 0000 151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</si>
  <si>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</si>
  <si>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2 02 03007 05 0000 151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</si>
  <si>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</si>
  <si>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</si>
  <si>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</t>
  </si>
  <si>
    <t>1</t>
  </si>
  <si>
    <t>2</t>
  </si>
  <si>
    <t>Приложение  2</t>
  </si>
  <si>
    <t>1 05 04020 02 0000 110</t>
  </si>
  <si>
    <t>Налог,взимаемый в связи с применением патентной системы налогообложения, зачисляемый в бюджеты муниципальных районов</t>
  </si>
  <si>
    <t>1 05 03010 01 0000 110</t>
  </si>
  <si>
    <t>1 08 04020 01 0000 110</t>
  </si>
  <si>
    <t>4</t>
  </si>
  <si>
    <t>Средства бюджета п. Глазуновка</t>
  </si>
  <si>
    <t>РПр</t>
  </si>
  <si>
    <t>Сумма, тыс.руб.</t>
  </si>
  <si>
    <t>Итого</t>
  </si>
  <si>
    <t>Районные средства</t>
  </si>
  <si>
    <t>ОБЩЕГОСУДАРСТВЕННЫЕ ВОПРОСЫ</t>
  </si>
  <si>
    <t>Непрограммная часть районного бюджета</t>
  </si>
  <si>
    <t>БФ00000</t>
  </si>
  <si>
    <t>БФ07711</t>
  </si>
  <si>
    <t>Налоговые доходы Дорожного фонда Глазуновского района (1,538% от уплаты акцизов на нефтепродукты)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</si>
  <si>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</si>
  <si>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</si>
  <si>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</si>
  <si>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</si>
  <si>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БФ07712</t>
  </si>
  <si>
    <t>Центральный аппарат в рамках  непрограммной части районного бюджета</t>
  </si>
  <si>
    <t>БФ07713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</si>
  <si>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</si>
  <si>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</si>
  <si>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</si>
  <si>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</si>
  <si>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</si>
  <si>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</si>
  <si>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Уплата налогов, сборов и иных платежей</t>
  </si>
  <si>
    <t>850</t>
  </si>
  <si>
    <t>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районного бюджета</t>
  </si>
  <si>
    <t>БФ07158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</si>
  <si>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районного бюджета</t>
  </si>
  <si>
    <t>БФ07159</t>
  </si>
  <si>
    <t>Выполнение полномочий в сфере трудовых отношений в рамках  непрограммной части районного бюджета</t>
  </si>
  <si>
    <t>БФ07161</t>
  </si>
  <si>
    <t>БФ07714</t>
  </si>
  <si>
    <t>БФ07715</t>
  </si>
  <si>
    <t>Специальные расходы</t>
  </si>
  <si>
    <t>880</t>
  </si>
  <si>
    <t>Л100000</t>
  </si>
  <si>
    <t>Подпрограмма "Обеспечение сохранности, повышения уровня безопасности документов" в рамках муниципальной программы Глазуновского района "Развитие архивного дела в Глазуновском районе на 2013-2016 годы"</t>
  </si>
  <si>
    <t>Л110000</t>
  </si>
  <si>
    <t>2 02 02008 05 0000 151</t>
  </si>
  <si>
    <t xml:space="preserve"> 1 16 25030 01 0000 140</t>
  </si>
  <si>
    <t xml:space="preserve"> 1 05 02010 02 0000 110 </t>
  </si>
  <si>
    <t xml:space="preserve">Мероприятия по обеспечению мобилизационной подготовки экономики в рамках  непрограммной части районного бюджета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</si>
  <si>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непрограммной части районного бюджета </t>
  </si>
  <si>
    <t xml:space="preserve">Реализация мероприятий подпрограммы "Совершенствование механизмов муниципальной системы оценки качества образования" в рамках муниципальной программы Глазуновского района "Развитие образования в Глазуновском районе на 2014-2015 годы" </t>
  </si>
  <si>
    <t>Осуществление первичного воинского учета на территориях, где отсутствуют военные комиссариаты в рамках  непрограммной части районного бюджета</t>
  </si>
  <si>
    <t>Выплата единовременного пособия при всех формах устройства детей, лишенных родительского попечения, в семью в рамках  непрограммной части районного бюджета</t>
  </si>
  <si>
    <t>Мероприятия по организации оздоровительной кампании для детей в рамках  непрограммной части районного бюджета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</si>
  <si>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 непрограммной части районного бюджета</t>
  </si>
  <si>
    <t>Ежемесячное денежное вознаграждение за классное руководство в рамках  непрограммной части районного бюджета</t>
  </si>
  <si>
    <t>Компенсация части родительской платы за содержание ребенка в  образовательных организациях, реализующих основную общеобразовательную программу дошкольного образования в рамках  непрограммной части районного бюджета</t>
  </si>
  <si>
    <t>Выравнивание бюджетной обеспеченности поселений из районного фонда финансовой поддержки в рамках  непрограммной части районного бюджета</t>
  </si>
  <si>
    <t>1,538%</t>
  </si>
  <si>
    <t>поселок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</si>
  <si>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 непрограммной части районного бюджета</t>
  </si>
  <si>
    <t>Выполнение полномочий в сфере опеки и попечительства в рамках  непрограммной части районного бюджета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</si>
  <si>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непрограммной части районного бюджета</t>
  </si>
  <si>
    <t>Публичные нормативные социальные выплаты гражданам</t>
  </si>
  <si>
    <t xml:space="preserve">                                                   Приложение 18</t>
  </si>
  <si>
    <t>Распределение бюджетных ассигнований по разделам и подразделам  классификации расходов районного бюджета на плановый период 2015 и 2016 годов</t>
  </si>
  <si>
    <t>Вед</t>
  </si>
  <si>
    <t xml:space="preserve">                                                   Приложение 13</t>
  </si>
  <si>
    <t xml:space="preserve">                                                   Приложение 14</t>
  </si>
  <si>
    <t xml:space="preserve">                                                   Приложение 17</t>
  </si>
  <si>
    <t>812</t>
  </si>
  <si>
    <t>управление образования администрации Глазуновского района</t>
  </si>
  <si>
    <t>Муниципальная пргорамма Глазуновского района "Повышения безопасности дорожного движения на 2014-2018 годы в Глазуновском районе Орловской области"</t>
  </si>
  <si>
    <t xml:space="preserve">                                                   Приложение 15</t>
  </si>
  <si>
    <t xml:space="preserve">Прогнозируемое поступление доходов и распределение бюджетных ассигнований </t>
  </si>
  <si>
    <t>Строительство, реконструкция, капитальный ремонт, ремонт и содержание автомобильных дорог общего пользования районного значения</t>
  </si>
  <si>
    <t>Субвенции бюджетам муниципальных районов на выполнение передаваемых полномочий субъектов Российской Федерации</t>
  </si>
  <si>
    <t>3</t>
  </si>
  <si>
    <t>Функционирование высшего должностного лица субъекта Российской Федерации и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</si>
  <si>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и 228 Налогового кодекса Российской Федерации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</si>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</sst>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.0"/>
    <numFmt numFmtId="179" formatCode="0.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0.000%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u val="single"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338">
    <xf numFmtId="0" fontId="0" fillId="0" borderId="0" xfId="0" applyAlignment="1">
      <alignment/>
    </xf>
    <xf numFmtId="49" fontId="21" fillId="15" borderId="10" xfId="0" applyNumberFormat="1" applyFont="1" applyFill="1" applyBorder="1" applyAlignment="1">
      <alignment/>
    </xf>
    <xf numFmtId="49" fontId="0" fillId="15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164" fontId="21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164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9" fontId="0" fillId="15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textRotation="90" wrapText="1"/>
      <protection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15" borderId="10" xfId="0" applyNumberFormat="1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3" fillId="0" borderId="0" xfId="57" applyFont="1" applyAlignment="1">
      <alignment/>
      <protection/>
    </xf>
    <xf numFmtId="0" fontId="23" fillId="0" borderId="0" xfId="57" applyFont="1" applyAlignment="1">
      <alignment horizontal="right"/>
      <protection/>
    </xf>
    <xf numFmtId="0" fontId="20" fillId="0" borderId="0" xfId="57" applyFont="1">
      <alignment/>
      <protection/>
    </xf>
    <xf numFmtId="0" fontId="0" fillId="0" borderId="0" xfId="57" applyFont="1" applyAlignment="1">
      <alignment/>
      <protection/>
    </xf>
    <xf numFmtId="0" fontId="0" fillId="0" borderId="0" xfId="57" applyFont="1" applyAlignment="1">
      <alignment horizontal="right"/>
      <protection/>
    </xf>
    <xf numFmtId="0" fontId="20" fillId="0" borderId="0" xfId="57" applyFont="1" applyAlignment="1">
      <alignment horizontal="right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wrapText="1"/>
    </xf>
    <xf numFmtId="49" fontId="23" fillId="0" borderId="10" xfId="57" applyNumberFormat="1" applyFont="1" applyBorder="1" applyAlignment="1">
      <alignment horizontal="center" vertical="center" wrapText="1"/>
      <protection/>
    </xf>
    <xf numFmtId="49" fontId="20" fillId="0" borderId="10" xfId="57" applyNumberFormat="1" applyFont="1" applyBorder="1" applyAlignment="1">
      <alignment horizontal="center" vertical="center" wrapText="1"/>
      <protection/>
    </xf>
    <xf numFmtId="164" fontId="23" fillId="0" borderId="10" xfId="57" applyNumberFormat="1" applyFont="1" applyBorder="1" applyAlignment="1">
      <alignment horizontal="right" vertical="center"/>
      <protection/>
    </xf>
    <xf numFmtId="0" fontId="20" fillId="0" borderId="10" xfId="0" applyFont="1" applyBorder="1" applyAlignment="1">
      <alignment wrapText="1"/>
    </xf>
    <xf numFmtId="49" fontId="20" fillId="0" borderId="15" xfId="57" applyNumberFormat="1" applyFont="1" applyBorder="1" applyAlignment="1">
      <alignment horizontal="center" vertical="center" wrapText="1"/>
      <protection/>
    </xf>
    <xf numFmtId="49" fontId="20" fillId="0" borderId="11" xfId="57" applyNumberFormat="1" applyFont="1" applyBorder="1" applyAlignment="1">
      <alignment horizontal="center" vertical="center" wrapText="1"/>
      <protection/>
    </xf>
    <xf numFmtId="49" fontId="20" fillId="0" borderId="13" xfId="57" applyNumberFormat="1" applyFont="1" applyBorder="1" applyAlignment="1">
      <alignment horizontal="center" vertical="center" wrapText="1"/>
      <protection/>
    </xf>
    <xf numFmtId="0" fontId="23" fillId="0" borderId="0" xfId="57" applyFont="1">
      <alignment/>
      <protection/>
    </xf>
    <xf numFmtId="169" fontId="20" fillId="0" borderId="10" xfId="0" applyNumberFormat="1" applyFont="1" applyBorder="1" applyAlignment="1">
      <alignment horizontal="left" vertical="center" wrapText="1"/>
    </xf>
    <xf numFmtId="164" fontId="20" fillId="0" borderId="0" xfId="57" applyNumberFormat="1" applyFont="1">
      <alignment/>
      <protection/>
    </xf>
    <xf numFmtId="49" fontId="20" fillId="0" borderId="16" xfId="57" applyNumberFormat="1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Alignment="1">
      <alignment horizontal="right"/>
    </xf>
    <xf numFmtId="169" fontId="23" fillId="0" borderId="10" xfId="0" applyNumberFormat="1" applyFont="1" applyBorder="1" applyAlignment="1">
      <alignment wrapText="1"/>
    </xf>
    <xf numFmtId="0" fontId="23" fillId="0" borderId="10" xfId="57" applyFont="1" applyBorder="1" applyAlignment="1">
      <alignment horizontal="center" vertical="center" wrapText="1"/>
      <protection/>
    </xf>
    <xf numFmtId="169" fontId="20" fillId="0" borderId="15" xfId="0" applyNumberFormat="1" applyFont="1" applyBorder="1" applyAlignment="1">
      <alignment horizontal="left" vertical="center" wrapText="1"/>
    </xf>
    <xf numFmtId="169" fontId="20" fillId="0" borderId="10" xfId="0" applyNumberFormat="1" applyFont="1" applyBorder="1" applyAlignment="1">
      <alignment wrapText="1"/>
    </xf>
    <xf numFmtId="0" fontId="20" fillId="0" borderId="10" xfId="56" applyFont="1" applyBorder="1" applyAlignment="1">
      <alignment horizontal="center" wrapText="1"/>
      <protection/>
    </xf>
    <xf numFmtId="169" fontId="20" fillId="0" borderId="11" xfId="0" applyNumberFormat="1" applyFont="1" applyBorder="1" applyAlignment="1">
      <alignment horizontal="left" vertical="center" wrapText="1"/>
    </xf>
    <xf numFmtId="0" fontId="20" fillId="0" borderId="10" xfId="56" applyFont="1" applyBorder="1" applyAlignment="1">
      <alignment horizontal="center" vertical="center" wrapText="1"/>
      <protection/>
    </xf>
    <xf numFmtId="169" fontId="20" fillId="0" borderId="0" xfId="0" applyNumberFormat="1" applyFont="1" applyAlignment="1">
      <alignment wrapText="1"/>
    </xf>
    <xf numFmtId="169" fontId="20" fillId="0" borderId="10" xfId="0" applyNumberFormat="1" applyFont="1" applyBorder="1" applyAlignment="1">
      <alignment horizontal="justify" wrapText="1"/>
    </xf>
    <xf numFmtId="169" fontId="23" fillId="0" borderId="10" xfId="0" applyNumberFormat="1" applyFont="1" applyFill="1" applyBorder="1" applyAlignment="1">
      <alignment horizontal="left" vertical="center" wrapText="1"/>
    </xf>
    <xf numFmtId="1" fontId="20" fillId="0" borderId="10" xfId="57" applyNumberFormat="1" applyFont="1" applyBorder="1" applyAlignment="1">
      <alignment horizontal="center" vertical="center" wrapText="1"/>
      <protection/>
    </xf>
    <xf numFmtId="169" fontId="23" fillId="0" borderId="10" xfId="0" applyNumberFormat="1" applyFont="1" applyBorder="1" applyAlignment="1">
      <alignment horizontal="left" vertical="center" wrapText="1"/>
    </xf>
    <xf numFmtId="0" fontId="20" fillId="0" borderId="10" xfId="55" applyFont="1" applyBorder="1" applyAlignment="1" quotePrefix="1">
      <alignment horizontal="center" wrapText="1"/>
      <protection/>
    </xf>
    <xf numFmtId="49" fontId="23" fillId="0" borderId="13" xfId="57" applyNumberFormat="1" applyFont="1" applyBorder="1" applyAlignment="1">
      <alignment horizontal="center" vertical="center" wrapText="1"/>
      <protection/>
    </xf>
    <xf numFmtId="0" fontId="20" fillId="0" borderId="11" xfId="56" applyFont="1" applyBorder="1" applyAlignment="1">
      <alignment horizontal="center" vertical="center" wrapText="1"/>
      <protection/>
    </xf>
    <xf numFmtId="0" fontId="20" fillId="0" borderId="11" xfId="56" applyFont="1" applyBorder="1" applyAlignment="1">
      <alignment horizontal="center" wrapText="1"/>
      <protection/>
    </xf>
    <xf numFmtId="49" fontId="20" fillId="0" borderId="14" xfId="56" applyNumberFormat="1" applyFont="1" applyBorder="1" applyAlignment="1">
      <alignment horizontal="center" vertical="center"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/>
      <protection/>
    </xf>
    <xf numFmtId="169" fontId="20" fillId="0" borderId="0" xfId="0" applyNumberFormat="1" applyFont="1" applyAlignment="1">
      <alignment horizontal="right" wrapText="1"/>
    </xf>
    <xf numFmtId="0" fontId="20" fillId="0" borderId="0" xfId="53" applyFont="1" applyAlignment="1">
      <alignment horizontal="right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3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wrapText="1"/>
      <protection/>
    </xf>
    <xf numFmtId="169" fontId="21" fillId="0" borderId="10" xfId="0" applyNumberFormat="1" applyFont="1" applyBorder="1" applyAlignment="1">
      <alignment horizontal="left" vertical="center" wrapText="1"/>
    </xf>
    <xf numFmtId="0" fontId="23" fillId="0" borderId="10" xfId="53" applyFont="1" applyBorder="1" applyAlignment="1">
      <alignment horizontal="center" wrapText="1"/>
      <protection/>
    </xf>
    <xf numFmtId="49" fontId="23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 applyAlignment="1">
      <alignment wrapText="1"/>
      <protection/>
    </xf>
    <xf numFmtId="0" fontId="20" fillId="0" borderId="10" xfId="53" applyFont="1" applyBorder="1" applyAlignment="1">
      <alignment horizontal="center" wrapText="1"/>
      <protection/>
    </xf>
    <xf numFmtId="49" fontId="20" fillId="0" borderId="10" xfId="53" applyNumberFormat="1" applyFont="1" applyBorder="1" applyAlignment="1">
      <alignment horizontal="left" vertical="center" wrapText="1"/>
      <protection/>
    </xf>
    <xf numFmtId="0" fontId="20" fillId="0" borderId="10" xfId="53" applyFont="1" applyBorder="1">
      <alignment/>
      <protection/>
    </xf>
    <xf numFmtId="49" fontId="23" fillId="0" borderId="10" xfId="53" applyNumberFormat="1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justify" wrapText="1"/>
      <protection/>
    </xf>
    <xf numFmtId="169" fontId="20" fillId="0" borderId="10" xfId="0" applyNumberFormat="1" applyFont="1" applyFill="1" applyBorder="1" applyAlignment="1">
      <alignment horizontal="left" vertical="center" wrapText="1"/>
    </xf>
    <xf numFmtId="49" fontId="20" fillId="0" borderId="10" xfId="53" applyNumberFormat="1" applyFont="1" applyFill="1" applyBorder="1" applyAlignment="1">
      <alignment horizontal="left" vertical="center" wrapText="1"/>
      <protection/>
    </xf>
    <xf numFmtId="0" fontId="20" fillId="0" borderId="10" xfId="53" applyFont="1" applyBorder="1" applyAlignment="1">
      <alignment horizontal="left" vertical="center" wrapText="1"/>
      <protection/>
    </xf>
    <xf numFmtId="0" fontId="20" fillId="0" borderId="10" xfId="57" applyFont="1" applyBorder="1">
      <alignment/>
      <protection/>
    </xf>
    <xf numFmtId="169" fontId="20" fillId="0" borderId="10" xfId="53" applyNumberFormat="1" applyFont="1" applyBorder="1" applyAlignment="1">
      <alignment horizontal="left" vertical="center" wrapText="1"/>
      <protection/>
    </xf>
    <xf numFmtId="49" fontId="20" fillId="0" borderId="10" xfId="53" applyNumberFormat="1" applyFont="1" applyBorder="1" applyAlignment="1">
      <alignment horizontal="center" vertical="center"/>
      <protection/>
    </xf>
    <xf numFmtId="169" fontId="20" fillId="0" borderId="10" xfId="0" applyNumberFormat="1" applyFont="1" applyBorder="1" applyAlignment="1">
      <alignment horizontal="left" wrapText="1"/>
    </xf>
    <xf numFmtId="49" fontId="20" fillId="0" borderId="10" xfId="53" applyNumberFormat="1" applyFont="1" applyBorder="1" applyAlignment="1">
      <alignment horizontal="left"/>
      <protection/>
    </xf>
    <xf numFmtId="0" fontId="23" fillId="0" borderId="10" xfId="57" applyFont="1" applyBorder="1" applyAlignment="1">
      <alignment horizontal="center" wrapText="1"/>
      <protection/>
    </xf>
    <xf numFmtId="169" fontId="23" fillId="0" borderId="10" xfId="0" applyNumberFormat="1" applyFont="1" applyBorder="1" applyAlignment="1">
      <alignment horizontal="justify" wrapText="1"/>
    </xf>
    <xf numFmtId="0" fontId="23" fillId="0" borderId="10" xfId="56" applyFont="1" applyBorder="1" applyAlignment="1">
      <alignment horizontal="center" wrapText="1"/>
      <protection/>
    </xf>
    <xf numFmtId="0" fontId="23" fillId="0" borderId="11" xfId="56" applyFont="1" applyBorder="1" applyAlignment="1">
      <alignment horizontal="center" wrapText="1"/>
      <protection/>
    </xf>
    <xf numFmtId="49" fontId="23" fillId="0" borderId="15" xfId="57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1" fontId="0" fillId="0" borderId="0" xfId="0" applyNumberFormat="1" applyFont="1" applyAlignment="1">
      <alignment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5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wrapText="1"/>
    </xf>
    <xf numFmtId="49" fontId="0" fillId="15" borderId="10" xfId="0" applyNumberFormat="1" applyFont="1" applyFill="1" applyBorder="1" applyAlignment="1">
      <alignment horizontal="center" vertical="center" wrapText="1"/>
    </xf>
    <xf numFmtId="2" fontId="20" fillId="0" borderId="0" xfId="57" applyNumberFormat="1" applyFont="1">
      <alignment/>
      <protection/>
    </xf>
    <xf numFmtId="0" fontId="21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49" fontId="23" fillId="0" borderId="0" xfId="57" applyNumberFormat="1" applyFont="1" applyAlignment="1">
      <alignment/>
      <protection/>
    </xf>
    <xf numFmtId="49" fontId="0" fillId="0" borderId="0" xfId="57" applyNumberFormat="1" applyFont="1" applyAlignment="1">
      <alignment/>
      <protection/>
    </xf>
    <xf numFmtId="49" fontId="20" fillId="0" borderId="0" xfId="57" applyNumberFormat="1" applyFont="1" applyAlignment="1">
      <alignment horizontal="right"/>
      <protection/>
    </xf>
    <xf numFmtId="0" fontId="20" fillId="0" borderId="0" xfId="57" applyFont="1" applyBorder="1" applyAlignment="1">
      <alignment horizontal="right"/>
      <protection/>
    </xf>
    <xf numFmtId="49" fontId="20" fillId="0" borderId="10" xfId="56" applyNumberFormat="1" applyFont="1" applyBorder="1" applyAlignment="1">
      <alignment horizontal="center" wrapText="1"/>
      <protection/>
    </xf>
    <xf numFmtId="49" fontId="20" fillId="0" borderId="10" xfId="55" applyNumberFormat="1" applyFont="1" applyBorder="1" applyAlignment="1" quotePrefix="1">
      <alignment horizontal="center" wrapText="1"/>
      <protection/>
    </xf>
    <xf numFmtId="49" fontId="23" fillId="0" borderId="11" xfId="56" applyNumberFormat="1" applyFont="1" applyBorder="1" applyAlignment="1">
      <alignment horizontal="center" wrapText="1"/>
      <protection/>
    </xf>
    <xf numFmtId="49" fontId="20" fillId="0" borderId="11" xfId="56" applyNumberFormat="1" applyFont="1" applyBorder="1" applyAlignment="1">
      <alignment horizontal="center" wrapText="1"/>
      <protection/>
    </xf>
    <xf numFmtId="164" fontId="20" fillId="0" borderId="10" xfId="57" applyNumberFormat="1" applyFont="1" applyBorder="1" applyAlignment="1">
      <alignment horizontal="center" vertical="center" wrapText="1"/>
      <protection/>
    </xf>
    <xf numFmtId="49" fontId="20" fillId="0" borderId="0" xfId="57" applyNumberFormat="1" applyFont="1">
      <alignment/>
      <protection/>
    </xf>
    <xf numFmtId="49" fontId="0" fillId="0" borderId="10" xfId="0" applyNumberFormat="1" applyFont="1" applyBorder="1" applyAlignment="1">
      <alignment horizontal="left" vertical="center" wrapText="1"/>
    </xf>
    <xf numFmtId="0" fontId="0" fillId="15" borderId="10" xfId="0" applyFont="1" applyFill="1" applyBorder="1" applyAlignment="1">
      <alignment/>
    </xf>
    <xf numFmtId="169" fontId="2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6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164" fontId="21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center" vertical="center" wrapText="1"/>
    </xf>
    <xf numFmtId="164" fontId="0" fillId="15" borderId="10" xfId="0" applyNumberFormat="1" applyFont="1" applyFill="1" applyBorder="1" applyAlignment="1">
      <alignment horizontal="center" vertical="center" wrapText="1"/>
    </xf>
    <xf numFmtId="164" fontId="21" fillId="15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0" fillId="15" borderId="10" xfId="0" applyNumberFormat="1" applyFont="1" applyFill="1" applyBorder="1" applyAlignment="1">
      <alignment horizontal="center" vertical="center"/>
    </xf>
    <xf numFmtId="164" fontId="22" fillId="15" borderId="10" xfId="0" applyNumberFormat="1" applyFont="1" applyFill="1" applyBorder="1" applyAlignment="1">
      <alignment horizontal="center" vertical="center" wrapText="1"/>
    </xf>
    <xf numFmtId="164" fontId="23" fillId="0" borderId="10" xfId="57" applyNumberFormat="1" applyFont="1" applyBorder="1" applyAlignment="1">
      <alignment horizontal="center" vertical="center"/>
      <protection/>
    </xf>
    <xf numFmtId="164" fontId="20" fillId="0" borderId="10" xfId="57" applyNumberFormat="1" applyFont="1" applyBorder="1" applyAlignment="1">
      <alignment horizontal="center" vertical="center"/>
      <protection/>
    </xf>
    <xf numFmtId="164" fontId="0" fillId="0" borderId="10" xfId="57" applyNumberFormat="1" applyFont="1" applyBorder="1" applyAlignment="1">
      <alignment horizontal="center" vertical="center"/>
      <protection/>
    </xf>
    <xf numFmtId="164" fontId="21" fillId="0" borderId="10" xfId="57" applyNumberFormat="1" applyFont="1" applyBorder="1" applyAlignment="1">
      <alignment horizontal="center" vertical="center"/>
      <protection/>
    </xf>
    <xf numFmtId="164" fontId="0" fillId="0" borderId="10" xfId="57" applyNumberFormat="1" applyFont="1" applyBorder="1" applyAlignment="1">
      <alignment horizontal="center" vertical="center"/>
      <protection/>
    </xf>
    <xf numFmtId="164" fontId="20" fillId="15" borderId="10" xfId="57" applyNumberFormat="1" applyFont="1" applyFill="1" applyBorder="1" applyAlignment="1">
      <alignment horizontal="center" vertical="center"/>
      <protection/>
    </xf>
    <xf numFmtId="164" fontId="0" fillId="15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20" fillId="0" borderId="11" xfId="57" applyNumberFormat="1" applyFont="1" applyBorder="1" applyAlignment="1">
      <alignment horizontal="center" vertical="center"/>
      <protection/>
    </xf>
    <xf numFmtId="164" fontId="20" fillId="0" borderId="15" xfId="57" applyNumberFormat="1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21" fillId="0" borderId="0" xfId="54" applyFont="1" applyAlignment="1">
      <alignment/>
      <protection/>
    </xf>
    <xf numFmtId="0" fontId="0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54" applyFont="1" applyAlignment="1">
      <alignment/>
      <protection/>
    </xf>
    <xf numFmtId="0" fontId="21" fillId="0" borderId="0" xfId="54" applyFont="1" applyAlignment="1">
      <alignment horizontal="center"/>
      <protection/>
    </xf>
    <xf numFmtId="0" fontId="21" fillId="0" borderId="10" xfId="54" applyFont="1" applyBorder="1" applyAlignment="1">
      <alignment horizontal="center"/>
      <protection/>
    </xf>
    <xf numFmtId="0" fontId="21" fillId="0" borderId="10" xfId="54" applyFont="1" applyBorder="1" applyAlignment="1">
      <alignment vertical="center" wrapText="1"/>
      <protection/>
    </xf>
    <xf numFmtId="0" fontId="0" fillId="0" borderId="10" xfId="54" applyFont="1" applyBorder="1" applyAlignme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164" fontId="21" fillId="0" borderId="0" xfId="0" applyNumberFormat="1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9" fontId="23" fillId="0" borderId="10" xfId="57" applyNumberFormat="1" applyFont="1" applyBorder="1" applyAlignment="1">
      <alignment horizontal="center" vertical="center"/>
      <protection/>
    </xf>
    <xf numFmtId="0" fontId="23" fillId="0" borderId="10" xfId="57" applyFont="1" applyBorder="1" applyAlignment="1">
      <alignment horizontal="center" vertical="center"/>
      <protection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0" xfId="57" applyNumberFormat="1" applyFont="1" applyBorder="1" applyAlignment="1">
      <alignment horizontal="center" vertical="center"/>
      <protection/>
    </xf>
    <xf numFmtId="0" fontId="20" fillId="0" borderId="10" xfId="57" applyFont="1" applyBorder="1" applyAlignment="1">
      <alignment horizontal="center" vertical="center"/>
      <protection/>
    </xf>
    <xf numFmtId="164" fontId="20" fillId="0" borderId="10" xfId="57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57" applyFont="1" applyBorder="1">
      <alignment/>
      <protection/>
    </xf>
    <xf numFmtId="164" fontId="23" fillId="0" borderId="0" xfId="57" applyNumberFormat="1" applyFont="1" applyBorder="1" applyAlignment="1">
      <alignment horizontal="right" vertical="center"/>
      <protection/>
    </xf>
    <xf numFmtId="164" fontId="20" fillId="0" borderId="0" xfId="57" applyNumberFormat="1" applyFont="1" applyBorder="1" applyAlignment="1">
      <alignment horizontal="right" vertical="center"/>
      <protection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169" fontId="22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164" fontId="0" fillId="15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0" xfId="0" applyNumberFormat="1" applyFont="1" applyAlignment="1">
      <alignment/>
    </xf>
    <xf numFmtId="0" fontId="20" fillId="0" borderId="0" xfId="0" applyFont="1" applyAlignment="1">
      <alignment horizontal="justify" vertical="top" wrapText="1"/>
    </xf>
    <xf numFmtId="0" fontId="2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9" fontId="0" fillId="15" borderId="10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15" xfId="0" applyFont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center" vertical="center"/>
    </xf>
    <xf numFmtId="49" fontId="0" fillId="15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97" fontId="0" fillId="0" borderId="10" xfId="0" applyNumberFormat="1" applyFont="1" applyBorder="1" applyAlignment="1">
      <alignment/>
    </xf>
    <xf numFmtId="164" fontId="22" fillId="15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64" fontId="21" fillId="15" borderId="15" xfId="0" applyNumberFormat="1" applyFont="1" applyFill="1" applyBorder="1" applyAlignment="1">
      <alignment horizontal="center" vertical="center" wrapText="1"/>
    </xf>
    <xf numFmtId="164" fontId="21" fillId="15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center" wrapText="1"/>
    </xf>
    <xf numFmtId="49" fontId="30" fillId="0" borderId="10" xfId="53" applyNumberFormat="1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right"/>
    </xf>
    <xf numFmtId="0" fontId="23" fillId="0" borderId="0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right"/>
      <protection/>
    </xf>
    <xf numFmtId="169" fontId="20" fillId="0" borderId="18" xfId="0" applyNumberFormat="1" applyFont="1" applyBorder="1" applyAlignment="1">
      <alignment horizontal="center" vertical="center" wrapText="1"/>
    </xf>
    <xf numFmtId="169" fontId="20" fillId="0" borderId="12" xfId="0" applyNumberFormat="1" applyFont="1" applyBorder="1" applyAlignment="1">
      <alignment horizontal="center" vertical="center" wrapText="1"/>
    </xf>
    <xf numFmtId="0" fontId="20" fillId="0" borderId="18" xfId="57" applyFont="1" applyBorder="1" applyAlignment="1">
      <alignment horizontal="center" vertical="center" wrapText="1"/>
      <protection/>
    </xf>
    <xf numFmtId="0" fontId="20" fillId="0" borderId="12" xfId="57" applyFont="1" applyBorder="1" applyAlignment="1">
      <alignment horizontal="center" vertical="center" wrapText="1"/>
      <protection/>
    </xf>
    <xf numFmtId="0" fontId="20" fillId="0" borderId="18" xfId="57" applyFont="1" applyBorder="1" applyAlignment="1">
      <alignment horizontal="center" vertical="center" textRotation="90" wrapText="1"/>
      <protection/>
    </xf>
    <xf numFmtId="0" fontId="20" fillId="0" borderId="12" xfId="57" applyFont="1" applyBorder="1" applyAlignment="1">
      <alignment horizontal="center" vertical="center" textRotation="90" wrapText="1"/>
      <protection/>
    </xf>
    <xf numFmtId="169" fontId="20" fillId="0" borderId="10" xfId="0" applyNumberFormat="1" applyFont="1" applyBorder="1" applyAlignment="1">
      <alignment horizontal="center" vertical="center" wrapText="1"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textRotation="90" wrapText="1"/>
      <protection/>
    </xf>
    <xf numFmtId="169" fontId="23" fillId="0" borderId="10" xfId="0" applyNumberFormat="1" applyFont="1" applyBorder="1" applyAlignment="1">
      <alignment horizontal="center" vertical="center" wrapText="1"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textRotation="90" wrapText="1"/>
      <protection/>
    </xf>
    <xf numFmtId="0" fontId="23" fillId="0" borderId="14" xfId="57" applyFont="1" applyBorder="1" applyAlignment="1">
      <alignment horizontal="center"/>
      <protection/>
    </xf>
    <xf numFmtId="0" fontId="23" fillId="0" borderId="19" xfId="57" applyFont="1" applyBorder="1" applyAlignment="1">
      <alignment horizontal="center"/>
      <protection/>
    </xf>
    <xf numFmtId="0" fontId="23" fillId="0" borderId="13" xfId="57" applyFont="1" applyBorder="1" applyAlignment="1">
      <alignment horizontal="center"/>
      <protection/>
    </xf>
    <xf numFmtId="49" fontId="20" fillId="0" borderId="10" xfId="57" applyNumberFormat="1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54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21" fillId="0" borderId="10" xfId="54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4-2016" xfId="53"/>
    <cellStyle name="Обычный_Выписки для кредита" xfId="54"/>
    <cellStyle name="Обычный_Лист1" xfId="55"/>
    <cellStyle name="Обычный_Приложения 2014-2016l" xfId="56"/>
    <cellStyle name="Обычный_Приложения2013-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vv\&#1056;&#1072;&#1073;&#1086;&#1095;&#1080;&#1081;%20&#1089;&#1090;&#1086;&#1083;\blank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blank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vvv\&#1056;&#1072;&#1073;&#1086;&#1095;&#1080;&#1081;%20&#1089;&#1090;&#1086;&#1083;\&#1041;&#1102;&#1076;&#1078;&#1077;&#1090;%202010\&#1055;&#1088;&#1086;&#1077;&#1082;&#1090;%20&#1056;&#1077;&#1096;&#1077;&#1085;&#1080;&#1103;%20&#1082;&#1086;%20&#1074;&#1090;&#1086;&#1088;&#1086;&#1084;&#1091;%20&#1095;&#1090;&#1077;&#1085;&#1080;&#1102;\&#1055;&#1088;&#1080;&#1083;&#1086;&#1078;&#1077;&#1085;&#1080;&#1103;%20&#1082;%20&#1056;&#1077;&#1096;&#1077;&#1085;&#1080;&#1102;%202010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.1"/>
      <sheetName val="Прилож.2"/>
      <sheetName val="Прил.3"/>
      <sheetName val="Прил.4"/>
      <sheetName val="Прилож.5"/>
      <sheetName val="Прилож.6"/>
      <sheetName val="Прилож.7"/>
      <sheetName val="Прилож.8"/>
      <sheetName val="Прилож.9"/>
      <sheetName val="Прилож.10"/>
      <sheetName val="Прилож.11"/>
      <sheetName val="Прилож.12"/>
      <sheetName val="Прилож.13"/>
      <sheetName val="Прилож.14"/>
      <sheetName val="Прилож.15"/>
      <sheetName val="Прил16"/>
      <sheetName val="Прил17"/>
      <sheetName val="Прил18"/>
      <sheetName val="Прил19"/>
      <sheetName val="Прил20"/>
      <sheetName val="Прил21"/>
      <sheetName val="Прил22"/>
      <sheetName val="Прил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3:E35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4.25390625" style="5" customWidth="1"/>
    <col min="2" max="2" width="53.375" style="5" customWidth="1"/>
    <col min="3" max="3" width="11.75390625" style="5" customWidth="1"/>
    <col min="4" max="16384" width="9.125" style="5" customWidth="1"/>
  </cols>
  <sheetData>
    <row r="3" spans="1:5" ht="12.75" customHeight="1">
      <c r="A3" s="3"/>
      <c r="B3" s="296" t="s">
        <v>667</v>
      </c>
      <c r="C3" s="296"/>
      <c r="D3" s="4"/>
      <c r="E3" s="4"/>
    </row>
    <row r="4" spans="2:5" ht="12.75" customHeight="1">
      <c r="B4" s="295" t="s">
        <v>553</v>
      </c>
      <c r="C4" s="295"/>
      <c r="D4" s="7"/>
      <c r="E4" s="7"/>
    </row>
    <row r="5" spans="2:5" ht="12.75" customHeight="1">
      <c r="B5" s="295" t="s">
        <v>691</v>
      </c>
      <c r="C5" s="295"/>
      <c r="D5" s="7"/>
      <c r="E5" s="7"/>
    </row>
    <row r="6" spans="2:5" ht="12.75" customHeight="1">
      <c r="B6" s="295" t="s">
        <v>535</v>
      </c>
      <c r="C6" s="295"/>
      <c r="D6" s="7"/>
      <c r="E6" s="7"/>
    </row>
    <row r="7" spans="2:5" ht="12.75" customHeight="1">
      <c r="B7" s="295" t="s">
        <v>536</v>
      </c>
      <c r="C7" s="295"/>
      <c r="D7" s="7"/>
      <c r="E7" s="7"/>
    </row>
    <row r="8" spans="1:3" ht="12.75">
      <c r="A8" s="294" t="s">
        <v>382</v>
      </c>
      <c r="B8" s="294"/>
      <c r="C8" s="294"/>
    </row>
    <row r="9" spans="1:3" ht="12.75">
      <c r="A9" s="294" t="s">
        <v>123</v>
      </c>
      <c r="B9" s="294"/>
      <c r="C9" s="294"/>
    </row>
    <row r="11" spans="1:3" ht="12.75">
      <c r="A11" s="295"/>
      <c r="B11" s="295"/>
      <c r="C11" s="295"/>
    </row>
    <row r="12" spans="1:3" ht="25.5">
      <c r="A12" s="8" t="s">
        <v>368</v>
      </c>
      <c r="B12" s="8" t="s">
        <v>547</v>
      </c>
      <c r="C12" s="8" t="s">
        <v>760</v>
      </c>
    </row>
    <row r="13" spans="1:3" ht="12.75">
      <c r="A13" s="9"/>
      <c r="B13" s="10" t="s">
        <v>383</v>
      </c>
      <c r="C13" s="11">
        <f>C14</f>
        <v>1124</v>
      </c>
    </row>
    <row r="14" spans="1:3" ht="25.5">
      <c r="A14" s="12" t="s">
        <v>384</v>
      </c>
      <c r="B14" s="13" t="s">
        <v>562</v>
      </c>
      <c r="C14" s="15">
        <f>C15+C19</f>
        <v>1124</v>
      </c>
    </row>
    <row r="15" spans="1:3" ht="12.75">
      <c r="A15" s="12" t="s">
        <v>385</v>
      </c>
      <c r="B15" s="13" t="s">
        <v>386</v>
      </c>
      <c r="C15" s="14">
        <f>C16</f>
        <v>-169118.9</v>
      </c>
    </row>
    <row r="16" spans="1:3" ht="12.75">
      <c r="A16" s="12" t="s">
        <v>387</v>
      </c>
      <c r="B16" s="13" t="s">
        <v>388</v>
      </c>
      <c r="C16" s="14">
        <f>C17</f>
        <v>-169118.9</v>
      </c>
    </row>
    <row r="17" spans="1:3" ht="12.75">
      <c r="A17" s="12" t="s">
        <v>389</v>
      </c>
      <c r="B17" s="13" t="s">
        <v>390</v>
      </c>
      <c r="C17" s="14">
        <f>C18</f>
        <v>-169118.9</v>
      </c>
    </row>
    <row r="18" spans="1:5" ht="25.5">
      <c r="A18" s="12" t="s">
        <v>391</v>
      </c>
      <c r="B18" s="168" t="s">
        <v>220</v>
      </c>
      <c r="C18" s="14">
        <f>'Прил.9'!D10*(-1)</f>
        <v>-169118.9</v>
      </c>
      <c r="E18" s="16"/>
    </row>
    <row r="19" spans="1:3" ht="12.75">
      <c r="A19" s="12" t="s">
        <v>392</v>
      </c>
      <c r="B19" s="13" t="s">
        <v>393</v>
      </c>
      <c r="C19" s="15">
        <f>C20</f>
        <v>170242.9</v>
      </c>
    </row>
    <row r="20" spans="1:4" ht="12.75">
      <c r="A20" s="12" t="s">
        <v>394</v>
      </c>
      <c r="B20" s="13" t="s">
        <v>395</v>
      </c>
      <c r="C20" s="15">
        <f>C21</f>
        <v>170242.9</v>
      </c>
      <c r="D20" s="17"/>
    </row>
    <row r="21" spans="1:3" ht="25.5">
      <c r="A21" s="12" t="s">
        <v>396</v>
      </c>
      <c r="B21" s="13" t="s">
        <v>397</v>
      </c>
      <c r="C21" s="15">
        <f>C22</f>
        <v>170242.9</v>
      </c>
    </row>
    <row r="22" spans="1:4" ht="25.5">
      <c r="A22" s="12" t="s">
        <v>398</v>
      </c>
      <c r="B22" s="168" t="s">
        <v>187</v>
      </c>
      <c r="C22" s="15">
        <f>'Прил.15'!I10</f>
        <v>170242.9</v>
      </c>
      <c r="D22" s="18"/>
    </row>
    <row r="35" ht="12.75">
      <c r="C35" s="5" t="s">
        <v>749</v>
      </c>
    </row>
  </sheetData>
  <sheetProtection/>
  <mergeCells count="8">
    <mergeCell ref="A8:C8"/>
    <mergeCell ref="A9:C9"/>
    <mergeCell ref="A11:C11"/>
    <mergeCell ref="B3:C3"/>
    <mergeCell ref="B4:C4"/>
    <mergeCell ref="B5:C5"/>
    <mergeCell ref="B6:C6"/>
    <mergeCell ref="B7:C7"/>
  </mergeCells>
  <printOptions/>
  <pageMargins left="0.91" right="0.2" top="0.55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>
    <tabColor indexed="11"/>
    <pageSetUpPr fitToPage="1"/>
  </sheetPr>
  <dimension ref="A1:G70"/>
  <sheetViews>
    <sheetView zoomScalePageLayoutView="0" workbookViewId="0" topLeftCell="A37">
      <selection activeCell="F55" sqref="F55"/>
    </sheetView>
  </sheetViews>
  <sheetFormatPr defaultColWidth="9.00390625" defaultRowHeight="12.75"/>
  <cols>
    <col min="1" max="1" width="21.625" style="174" customWidth="1"/>
    <col min="2" max="2" width="123.625" style="174" customWidth="1"/>
    <col min="3" max="3" width="9.375" style="173" customWidth="1"/>
    <col min="4" max="4" width="9.375" style="174" customWidth="1"/>
    <col min="5" max="16384" width="9.125" style="174" customWidth="1"/>
  </cols>
  <sheetData>
    <row r="1" spans="1:4" s="5" customFormat="1" ht="12.75">
      <c r="A1" s="296" t="s">
        <v>654</v>
      </c>
      <c r="B1" s="296"/>
      <c r="C1" s="296"/>
      <c r="D1" s="296"/>
    </row>
    <row r="2" spans="1:4" s="5" customFormat="1" ht="12.75">
      <c r="A2" s="295" t="s">
        <v>552</v>
      </c>
      <c r="B2" s="295"/>
      <c r="C2" s="295"/>
      <c r="D2" s="295"/>
    </row>
    <row r="3" spans="1:4" s="5" customFormat="1" ht="12.75">
      <c r="A3" s="295" t="s">
        <v>318</v>
      </c>
      <c r="B3" s="295"/>
      <c r="C3" s="295"/>
      <c r="D3" s="295"/>
    </row>
    <row r="4" spans="1:4" s="5" customFormat="1" ht="12.75">
      <c r="A4" s="295" t="s">
        <v>540</v>
      </c>
      <c r="B4" s="295"/>
      <c r="C4" s="295"/>
      <c r="D4" s="295"/>
    </row>
    <row r="5" spans="1:3" s="5" customFormat="1" ht="12.75">
      <c r="A5" s="6"/>
      <c r="B5" s="6"/>
      <c r="C5" s="16"/>
    </row>
    <row r="6" spans="1:4" s="5" customFormat="1" ht="12.75">
      <c r="A6" s="294" t="s">
        <v>92</v>
      </c>
      <c r="B6" s="294"/>
      <c r="C6" s="294"/>
      <c r="D6" s="294"/>
    </row>
    <row r="7" spans="1:4" s="5" customFormat="1" ht="12.75" customHeight="1">
      <c r="A7" s="312"/>
      <c r="B7" s="312"/>
      <c r="C7" s="312"/>
      <c r="D7" s="312"/>
    </row>
    <row r="8" spans="1:4" s="38" customFormat="1" ht="18.75" customHeight="1">
      <c r="A8" s="303" t="s">
        <v>368</v>
      </c>
      <c r="B8" s="303" t="s">
        <v>547</v>
      </c>
      <c r="C8" s="299" t="s">
        <v>760</v>
      </c>
      <c r="D8" s="299"/>
    </row>
    <row r="9" spans="1:4" s="38" customFormat="1" ht="28.5" customHeight="1">
      <c r="A9" s="303"/>
      <c r="B9" s="303"/>
      <c r="C9" s="154" t="s">
        <v>639</v>
      </c>
      <c r="D9" s="154" t="s">
        <v>125</v>
      </c>
    </row>
    <row r="10" spans="1:7" s="38" customFormat="1" ht="12" customHeight="1">
      <c r="A10" s="19"/>
      <c r="B10" s="19" t="s">
        <v>197</v>
      </c>
      <c r="C10" s="182">
        <f>C11+C37</f>
        <v>146779.5</v>
      </c>
      <c r="D10" s="182">
        <f>D11+D37</f>
        <v>161867</v>
      </c>
      <c r="F10" s="70"/>
      <c r="G10" s="70"/>
    </row>
    <row r="11" spans="1:4" s="38" customFormat="1" ht="12.75">
      <c r="A11" s="8" t="s">
        <v>319</v>
      </c>
      <c r="B11" s="1" t="s">
        <v>200</v>
      </c>
      <c r="C11" s="177">
        <f>C12+C23</f>
        <v>47211.5</v>
      </c>
      <c r="D11" s="177">
        <f>D12+D23</f>
        <v>49847</v>
      </c>
    </row>
    <row r="12" spans="1:4" s="38" customFormat="1" ht="12.75">
      <c r="A12" s="8"/>
      <c r="B12" s="19" t="s">
        <v>320</v>
      </c>
      <c r="C12" s="177">
        <f>SUM(C13:C22)</f>
        <v>44062</v>
      </c>
      <c r="D12" s="177">
        <f>SUM(D13:D22)</f>
        <v>46498</v>
      </c>
    </row>
    <row r="13" spans="1:7" s="5" customFormat="1" ht="38.25">
      <c r="A13" s="23" t="s">
        <v>548</v>
      </c>
      <c r="B13" s="24" t="s">
        <v>531</v>
      </c>
      <c r="C13" s="183">
        <v>33932</v>
      </c>
      <c r="D13" s="183">
        <v>36653</v>
      </c>
      <c r="G13" s="18"/>
    </row>
    <row r="14" spans="1:4" s="5" customFormat="1" ht="38.25">
      <c r="A14" s="23" t="s">
        <v>442</v>
      </c>
      <c r="B14" s="24" t="s">
        <v>451</v>
      </c>
      <c r="C14" s="183">
        <v>111</v>
      </c>
      <c r="D14" s="183">
        <v>112</v>
      </c>
    </row>
    <row r="15" spans="1:7" s="5" customFormat="1" ht="25.5">
      <c r="A15" s="25" t="s">
        <v>642</v>
      </c>
      <c r="B15" s="26" t="s">
        <v>643</v>
      </c>
      <c r="C15" s="179">
        <v>1512</v>
      </c>
      <c r="D15" s="179">
        <v>1253</v>
      </c>
      <c r="G15" s="18"/>
    </row>
    <row r="16" spans="1:4" s="5" customFormat="1" ht="38.25">
      <c r="A16" s="25" t="s">
        <v>644</v>
      </c>
      <c r="B16" s="27" t="s">
        <v>645</v>
      </c>
      <c r="C16" s="179">
        <v>42</v>
      </c>
      <c r="D16" s="179">
        <v>35</v>
      </c>
    </row>
    <row r="17" spans="1:4" s="5" customFormat="1" ht="25.5">
      <c r="A17" s="25" t="s">
        <v>646</v>
      </c>
      <c r="B17" s="26" t="s">
        <v>647</v>
      </c>
      <c r="C17" s="179">
        <v>2521</v>
      </c>
      <c r="D17" s="179">
        <v>2089</v>
      </c>
    </row>
    <row r="18" spans="1:7" s="5" customFormat="1" ht="25.5">
      <c r="A18" s="25" t="s">
        <v>648</v>
      </c>
      <c r="B18" s="26" t="s">
        <v>649</v>
      </c>
      <c r="C18" s="179">
        <v>126</v>
      </c>
      <c r="D18" s="179">
        <v>104</v>
      </c>
      <c r="F18" s="18"/>
      <c r="G18" s="18"/>
    </row>
    <row r="19" spans="1:4" s="5" customFormat="1" ht="25.5">
      <c r="A19" s="22" t="s">
        <v>633</v>
      </c>
      <c r="B19" s="13" t="s">
        <v>297</v>
      </c>
      <c r="C19" s="179">
        <v>4562</v>
      </c>
      <c r="D19" s="179">
        <v>4790</v>
      </c>
    </row>
    <row r="20" spans="1:4" s="5" customFormat="1" ht="12.75">
      <c r="A20" s="22" t="s">
        <v>755</v>
      </c>
      <c r="B20" s="13" t="s">
        <v>298</v>
      </c>
      <c r="C20" s="179">
        <v>254</v>
      </c>
      <c r="D20" s="179">
        <v>266</v>
      </c>
    </row>
    <row r="21" spans="1:4" s="5" customFormat="1" ht="12.75">
      <c r="A21" s="25" t="s">
        <v>753</v>
      </c>
      <c r="B21" s="24" t="s">
        <v>632</v>
      </c>
      <c r="C21" s="183">
        <v>42</v>
      </c>
      <c r="D21" s="183">
        <v>44</v>
      </c>
    </row>
    <row r="22" spans="1:4" s="5" customFormat="1" ht="25.5">
      <c r="A22" s="22" t="s">
        <v>554</v>
      </c>
      <c r="B22" s="13" t="s">
        <v>381</v>
      </c>
      <c r="C22" s="179">
        <v>960</v>
      </c>
      <c r="D22" s="179">
        <v>1152</v>
      </c>
    </row>
    <row r="23" spans="1:6" s="5" customFormat="1" ht="12.75">
      <c r="A23" s="28"/>
      <c r="B23" s="8" t="s">
        <v>321</v>
      </c>
      <c r="C23" s="181">
        <f>SUM(C24:C36)</f>
        <v>3149.5</v>
      </c>
      <c r="D23" s="181">
        <f>SUM(D24:D36)</f>
        <v>3349</v>
      </c>
      <c r="F23" s="38"/>
    </row>
    <row r="24" spans="1:4" s="5" customFormat="1" ht="32.25" customHeight="1">
      <c r="A24" s="22" t="s">
        <v>558</v>
      </c>
      <c r="B24" s="13" t="s">
        <v>450</v>
      </c>
      <c r="C24" s="179">
        <v>368</v>
      </c>
      <c r="D24" s="179">
        <v>386</v>
      </c>
    </row>
    <row r="25" spans="1:4" s="5" customFormat="1" ht="30.75" customHeight="1">
      <c r="A25" s="22" t="s">
        <v>67</v>
      </c>
      <c r="B25" s="13" t="s">
        <v>449</v>
      </c>
      <c r="C25" s="179">
        <v>1522</v>
      </c>
      <c r="D25" s="179">
        <v>1599</v>
      </c>
    </row>
    <row r="26" spans="1:4" s="5" customFormat="1" ht="25.5">
      <c r="A26" s="22" t="s">
        <v>467</v>
      </c>
      <c r="B26" s="13" t="s">
        <v>542</v>
      </c>
      <c r="C26" s="179">
        <v>320</v>
      </c>
      <c r="D26" s="179">
        <v>336</v>
      </c>
    </row>
    <row r="27" spans="1:4" s="5" customFormat="1" ht="12.75">
      <c r="A27" s="28" t="s">
        <v>301</v>
      </c>
      <c r="B27" s="13" t="s">
        <v>302</v>
      </c>
      <c r="C27" s="179">
        <v>205</v>
      </c>
      <c r="D27" s="179">
        <v>226</v>
      </c>
    </row>
    <row r="28" spans="1:4" s="5" customFormat="1" ht="25.5">
      <c r="A28" s="22" t="s">
        <v>83</v>
      </c>
      <c r="B28" s="13" t="s">
        <v>84</v>
      </c>
      <c r="C28" s="179">
        <v>89.5</v>
      </c>
      <c r="D28" s="179">
        <v>94</v>
      </c>
    </row>
    <row r="29" spans="1:4" s="5" customFormat="1" ht="18" customHeight="1">
      <c r="A29" s="22" t="s">
        <v>303</v>
      </c>
      <c r="B29" s="13" t="s">
        <v>90</v>
      </c>
      <c r="C29" s="179">
        <v>14</v>
      </c>
      <c r="D29" s="179">
        <v>14</v>
      </c>
    </row>
    <row r="30" spans="1:4" s="5" customFormat="1" ht="43.5" customHeight="1">
      <c r="A30" s="25" t="s">
        <v>304</v>
      </c>
      <c r="B30" s="24" t="s">
        <v>669</v>
      </c>
      <c r="C30" s="180">
        <v>17</v>
      </c>
      <c r="D30" s="179">
        <v>19</v>
      </c>
    </row>
    <row r="31" spans="1:4" s="5" customFormat="1" ht="25.5">
      <c r="A31" s="25" t="s">
        <v>307</v>
      </c>
      <c r="B31" s="49" t="s">
        <v>283</v>
      </c>
      <c r="C31" s="180">
        <v>38</v>
      </c>
      <c r="D31" s="179">
        <v>42</v>
      </c>
    </row>
    <row r="32" spans="1:4" s="5" customFormat="1" ht="12.75">
      <c r="A32" s="25" t="s">
        <v>419</v>
      </c>
      <c r="B32" s="48" t="s">
        <v>440</v>
      </c>
      <c r="C32" s="180">
        <v>17</v>
      </c>
      <c r="D32" s="179">
        <v>19</v>
      </c>
    </row>
    <row r="33" spans="1:4" s="5" customFormat="1" ht="12.75">
      <c r="A33" s="25" t="s">
        <v>309</v>
      </c>
      <c r="B33" s="30" t="s">
        <v>441</v>
      </c>
      <c r="C33" s="180">
        <v>33</v>
      </c>
      <c r="D33" s="179">
        <v>36</v>
      </c>
    </row>
    <row r="34" spans="1:4" s="5" customFormat="1" ht="12.75">
      <c r="A34" s="25" t="s">
        <v>308</v>
      </c>
      <c r="B34" s="49" t="s">
        <v>546</v>
      </c>
      <c r="C34" s="180">
        <v>50</v>
      </c>
      <c r="D34" s="179">
        <v>55</v>
      </c>
    </row>
    <row r="35" spans="1:4" s="5" customFormat="1" ht="12.75">
      <c r="A35" s="50" t="s">
        <v>310</v>
      </c>
      <c r="B35" s="30" t="s">
        <v>311</v>
      </c>
      <c r="C35" s="180">
        <v>55</v>
      </c>
      <c r="D35" s="179">
        <v>60</v>
      </c>
    </row>
    <row r="36" spans="1:4" s="5" customFormat="1" ht="25.5">
      <c r="A36" s="50" t="s">
        <v>317</v>
      </c>
      <c r="B36" s="51" t="s">
        <v>313</v>
      </c>
      <c r="C36" s="180">
        <v>421</v>
      </c>
      <c r="D36" s="179">
        <v>463</v>
      </c>
    </row>
    <row r="37" spans="1:4" s="38" customFormat="1" ht="12.75">
      <c r="A37" s="39" t="s">
        <v>322</v>
      </c>
      <c r="B37" s="1" t="s">
        <v>201</v>
      </c>
      <c r="C37" s="181">
        <f>C38</f>
        <v>99568</v>
      </c>
      <c r="D37" s="181">
        <f>D38</f>
        <v>112019.99999999999</v>
      </c>
    </row>
    <row r="38" spans="1:4" s="5" customFormat="1" ht="12.75">
      <c r="A38" s="28" t="s">
        <v>323</v>
      </c>
      <c r="B38" s="2" t="s">
        <v>202</v>
      </c>
      <c r="C38" s="179">
        <f>C39+C45+C41+C63</f>
        <v>99568</v>
      </c>
      <c r="D38" s="179">
        <f>D39+D45+D41+D63</f>
        <v>112019.99999999999</v>
      </c>
    </row>
    <row r="39" spans="1:7" s="38" customFormat="1" ht="12.75">
      <c r="A39" s="39" t="s">
        <v>324</v>
      </c>
      <c r="B39" s="10" t="s">
        <v>366</v>
      </c>
      <c r="C39" s="181">
        <f>C40</f>
        <v>27556</v>
      </c>
      <c r="D39" s="181">
        <f>D40</f>
        <v>24404</v>
      </c>
      <c r="F39" s="206"/>
      <c r="G39" s="206"/>
    </row>
    <row r="40" spans="1:4" s="5" customFormat="1" ht="12.75">
      <c r="A40" s="22" t="s">
        <v>325</v>
      </c>
      <c r="B40" s="13" t="s">
        <v>564</v>
      </c>
      <c r="C40" s="179">
        <v>27556</v>
      </c>
      <c r="D40" s="179">
        <v>24404</v>
      </c>
    </row>
    <row r="41" spans="1:4" s="38" customFormat="1" ht="12.75" hidden="1">
      <c r="A41" s="8" t="s">
        <v>143</v>
      </c>
      <c r="B41" s="10" t="s">
        <v>237</v>
      </c>
      <c r="C41" s="181">
        <f>C42</f>
        <v>0</v>
      </c>
      <c r="D41" s="181">
        <f>D42</f>
        <v>0</v>
      </c>
    </row>
    <row r="42" spans="1:4" s="5" customFormat="1" ht="12.75" hidden="1">
      <c r="A42" s="62" t="s">
        <v>137</v>
      </c>
      <c r="B42" s="63" t="s">
        <v>144</v>
      </c>
      <c r="C42" s="179">
        <f>C43+C44</f>
        <v>0</v>
      </c>
      <c r="D42" s="179">
        <f>D43+D44</f>
        <v>0</v>
      </c>
    </row>
    <row r="43" spans="1:4" s="66" customFormat="1" ht="12.75" hidden="1">
      <c r="A43" s="64" t="s">
        <v>137</v>
      </c>
      <c r="B43" s="65" t="s">
        <v>238</v>
      </c>
      <c r="C43" s="184"/>
      <c r="D43" s="184"/>
    </row>
    <row r="44" spans="1:4" s="66" customFormat="1" ht="25.5" hidden="1">
      <c r="A44" s="64" t="s">
        <v>137</v>
      </c>
      <c r="B44" s="65" t="s">
        <v>239</v>
      </c>
      <c r="C44" s="184"/>
      <c r="D44" s="184"/>
    </row>
    <row r="45" spans="1:4" s="5" customFormat="1" ht="12.75">
      <c r="A45" s="8" t="s">
        <v>326</v>
      </c>
      <c r="B45" s="10" t="s">
        <v>367</v>
      </c>
      <c r="C45" s="181">
        <f>C49+C56+C57+C59+C46+C47+C58+C48</f>
        <v>69229</v>
      </c>
      <c r="D45" s="181">
        <f>D49+D56+D57+D59+D46+D47+D58+D48</f>
        <v>84832.99999999999</v>
      </c>
    </row>
    <row r="46" spans="1:4" s="38" customFormat="1" ht="25.5">
      <c r="A46" s="29" t="s">
        <v>141</v>
      </c>
      <c r="B46" s="13" t="s">
        <v>485</v>
      </c>
      <c r="C46" s="179">
        <v>721.3</v>
      </c>
      <c r="D46" s="179">
        <v>689.3</v>
      </c>
    </row>
    <row r="47" spans="1:4" s="38" customFormat="1" ht="25.5">
      <c r="A47" s="29" t="s">
        <v>142</v>
      </c>
      <c r="B47" s="13" t="s">
        <v>146</v>
      </c>
      <c r="C47" s="179">
        <v>90.9</v>
      </c>
      <c r="D47" s="179">
        <v>94.5</v>
      </c>
    </row>
    <row r="48" spans="1:7" s="38" customFormat="1" ht="12.75">
      <c r="A48" s="22" t="s">
        <v>147</v>
      </c>
      <c r="B48" s="13" t="s">
        <v>148</v>
      </c>
      <c r="C48" s="179">
        <v>1877.7</v>
      </c>
      <c r="D48" s="179">
        <v>1877.7</v>
      </c>
      <c r="G48" s="206"/>
    </row>
    <row r="49" spans="1:5" s="38" customFormat="1" ht="12.75">
      <c r="A49" s="29" t="s">
        <v>336</v>
      </c>
      <c r="B49" s="13" t="s">
        <v>827</v>
      </c>
      <c r="C49" s="179">
        <f>SUM(C50:C55)</f>
        <v>4980.299999999999</v>
      </c>
      <c r="D49" s="179">
        <f>SUM(D50:D55)</f>
        <v>4984.299999999999</v>
      </c>
      <c r="E49" s="5"/>
    </row>
    <row r="50" spans="1:4" s="66" customFormat="1" ht="12.75">
      <c r="A50" s="67" t="s">
        <v>336</v>
      </c>
      <c r="B50" s="227" t="s">
        <v>240</v>
      </c>
      <c r="C50" s="184">
        <v>3313.4</v>
      </c>
      <c r="D50" s="184">
        <v>3313.4</v>
      </c>
    </row>
    <row r="51" spans="1:4" s="66" customFormat="1" ht="25.5">
      <c r="A51" s="68" t="s">
        <v>336</v>
      </c>
      <c r="B51" s="227" t="s">
        <v>241</v>
      </c>
      <c r="C51" s="270">
        <v>250.7</v>
      </c>
      <c r="D51" s="270">
        <v>251.1</v>
      </c>
    </row>
    <row r="52" spans="1:4" s="66" customFormat="1" ht="25.5">
      <c r="A52" s="68" t="s">
        <v>336</v>
      </c>
      <c r="B52" s="227" t="s">
        <v>242</v>
      </c>
      <c r="C52" s="270">
        <v>288</v>
      </c>
      <c r="D52" s="270">
        <v>288</v>
      </c>
    </row>
    <row r="53" spans="1:4" s="66" customFormat="1" ht="12.75">
      <c r="A53" s="68" t="s">
        <v>336</v>
      </c>
      <c r="B53" s="227" t="s">
        <v>489</v>
      </c>
      <c r="C53" s="270">
        <v>863.9</v>
      </c>
      <c r="D53" s="270">
        <v>863.9</v>
      </c>
    </row>
    <row r="54" spans="1:4" s="66" customFormat="1" ht="12.75">
      <c r="A54" s="68" t="s">
        <v>336</v>
      </c>
      <c r="B54" s="227" t="s">
        <v>490</v>
      </c>
      <c r="C54" s="270">
        <v>249.9</v>
      </c>
      <c r="D54" s="270">
        <v>249.9</v>
      </c>
    </row>
    <row r="55" spans="1:4" s="66" customFormat="1" ht="51">
      <c r="A55" s="68" t="s">
        <v>336</v>
      </c>
      <c r="B55" s="228" t="s">
        <v>245</v>
      </c>
      <c r="C55" s="270">
        <v>14.4</v>
      </c>
      <c r="D55" s="270">
        <v>18</v>
      </c>
    </row>
    <row r="56" spans="1:4" s="66" customFormat="1" ht="25.5">
      <c r="A56" s="229" t="s">
        <v>327</v>
      </c>
      <c r="B56" s="230" t="s">
        <v>665</v>
      </c>
      <c r="C56" s="231">
        <v>4406.8</v>
      </c>
      <c r="D56" s="231">
        <v>5087.5</v>
      </c>
    </row>
    <row r="57" spans="1:4" s="66" customFormat="1" ht="25.5">
      <c r="A57" s="229" t="s">
        <v>335</v>
      </c>
      <c r="B57" s="230" t="s">
        <v>230</v>
      </c>
      <c r="C57" s="231">
        <v>1027.7</v>
      </c>
      <c r="D57" s="231">
        <v>1080.1</v>
      </c>
    </row>
    <row r="58" spans="1:4" s="66" customFormat="1" ht="25.5">
      <c r="A58" s="232" t="s">
        <v>333</v>
      </c>
      <c r="B58" s="233" t="s">
        <v>232</v>
      </c>
      <c r="C58" s="231">
        <v>6449.2</v>
      </c>
      <c r="D58" s="231">
        <v>6439.4</v>
      </c>
    </row>
    <row r="59" spans="1:4" s="66" customFormat="1" ht="12.75">
      <c r="A59" s="229" t="s">
        <v>337</v>
      </c>
      <c r="B59" s="230" t="s">
        <v>209</v>
      </c>
      <c r="C59" s="231">
        <f>SUM(C60:C62)</f>
        <v>49675.1</v>
      </c>
      <c r="D59" s="231">
        <f>SUM(D60:D62)</f>
        <v>64580.2</v>
      </c>
    </row>
    <row r="60" spans="1:4" s="66" customFormat="1" ht="63.75">
      <c r="A60" s="67" t="s">
        <v>337</v>
      </c>
      <c r="B60" s="227" t="s">
        <v>466</v>
      </c>
      <c r="C60" s="270">
        <v>49505.6</v>
      </c>
      <c r="D60" s="270">
        <v>64357.6</v>
      </c>
    </row>
    <row r="61" spans="1:4" s="66" customFormat="1" ht="25.5">
      <c r="A61" s="67" t="s">
        <v>337</v>
      </c>
      <c r="B61" s="227" t="s">
        <v>91</v>
      </c>
      <c r="C61" s="270">
        <v>69.5</v>
      </c>
      <c r="D61" s="270">
        <v>72.6</v>
      </c>
    </row>
    <row r="62" spans="1:4" s="66" customFormat="1" ht="25.5">
      <c r="A62" s="68" t="s">
        <v>337</v>
      </c>
      <c r="B62" s="227" t="s">
        <v>246</v>
      </c>
      <c r="C62" s="270">
        <v>100</v>
      </c>
      <c r="D62" s="270">
        <v>150</v>
      </c>
    </row>
    <row r="63" spans="1:4" s="5" customFormat="1" ht="12.75">
      <c r="A63" s="54" t="s">
        <v>199</v>
      </c>
      <c r="B63" s="10" t="s">
        <v>145</v>
      </c>
      <c r="C63" s="181">
        <f>C64</f>
        <v>2783</v>
      </c>
      <c r="D63" s="181">
        <f>D64</f>
        <v>2783</v>
      </c>
    </row>
    <row r="64" spans="1:4" s="5" customFormat="1" ht="25.5">
      <c r="A64" s="29" t="s">
        <v>464</v>
      </c>
      <c r="B64" s="13" t="s">
        <v>465</v>
      </c>
      <c r="C64" s="179">
        <v>2783</v>
      </c>
      <c r="D64" s="179">
        <v>2783</v>
      </c>
    </row>
    <row r="65" spans="2:4" s="5" customFormat="1" ht="12.75">
      <c r="B65" s="171"/>
      <c r="C65" s="16"/>
      <c r="D65" s="61"/>
    </row>
    <row r="66" ht="12.75">
      <c r="B66" s="172"/>
    </row>
    <row r="70" spans="3:4" ht="12.75">
      <c r="C70" s="175"/>
      <c r="D70" s="175"/>
    </row>
  </sheetData>
  <sheetProtection/>
  <mergeCells count="9">
    <mergeCell ref="A1:D1"/>
    <mergeCell ref="A2:D2"/>
    <mergeCell ref="A3:D3"/>
    <mergeCell ref="A4:D4"/>
    <mergeCell ref="A8:A9"/>
    <mergeCell ref="B8:B9"/>
    <mergeCell ref="C8:D8"/>
    <mergeCell ref="A6:D6"/>
    <mergeCell ref="A7:D7"/>
  </mergeCells>
  <printOptions/>
  <pageMargins left="0.68" right="0.23" top="0.25" bottom="0.2" header="0.25" footer="0.2"/>
  <pageSetup fitToHeight="1" fitToWidth="1" horizontalDpi="600" verticalDpi="600" orientation="portrait" paperSize="9" scale="58" r:id="rId1"/>
  <rowBreaks count="1" manualBreakCount="1">
    <brk id="5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2:K481"/>
  <sheetViews>
    <sheetView workbookViewId="0" topLeftCell="B1">
      <selection activeCell="D28" sqref="D28"/>
    </sheetView>
  </sheetViews>
  <sheetFormatPr defaultColWidth="9.00390625" defaultRowHeight="12.75"/>
  <cols>
    <col min="1" max="1" width="9.125" style="73" customWidth="1"/>
    <col min="2" max="2" width="108.875" style="100" customWidth="1"/>
    <col min="3" max="3" width="5.125" style="73" customWidth="1"/>
    <col min="4" max="4" width="5.25390625" style="73" customWidth="1"/>
    <col min="5" max="5" width="10.25390625" style="73" hidden="1" customWidth="1"/>
    <col min="6" max="6" width="7.125" style="73" hidden="1" customWidth="1"/>
    <col min="7" max="7" width="3.375" style="73" hidden="1" customWidth="1"/>
    <col min="8" max="8" width="12.25390625" style="73" customWidth="1"/>
    <col min="9" max="9" width="9.125" style="73" customWidth="1"/>
    <col min="10" max="10" width="9.75390625" style="73" customWidth="1"/>
    <col min="11" max="16384" width="9.125" style="73" customWidth="1"/>
  </cols>
  <sheetData>
    <row r="2" spans="3:8" ht="12.75">
      <c r="C2" s="71"/>
      <c r="D2" s="71"/>
      <c r="E2" s="71"/>
      <c r="F2" s="71"/>
      <c r="G2" s="71"/>
      <c r="H2" s="72" t="s">
        <v>156</v>
      </c>
    </row>
    <row r="3" spans="4:8" ht="12.75" customHeight="1">
      <c r="D3" s="74"/>
      <c r="E3" s="74"/>
      <c r="F3" s="74"/>
      <c r="G3" s="74"/>
      <c r="H3" s="75" t="s">
        <v>212</v>
      </c>
    </row>
    <row r="4" spans="4:8" ht="12.75" customHeight="1">
      <c r="D4" s="74"/>
      <c r="E4" s="74"/>
      <c r="F4" s="74"/>
      <c r="G4" s="74"/>
      <c r="H4" s="75" t="s">
        <v>94</v>
      </c>
    </row>
    <row r="5" spans="2:8" ht="12.75" customHeight="1">
      <c r="B5" s="112"/>
      <c r="D5" s="74"/>
      <c r="E5" s="74"/>
      <c r="F5" s="74"/>
      <c r="G5" s="74"/>
      <c r="H5" s="75" t="s">
        <v>95</v>
      </c>
    </row>
    <row r="6" spans="2:7" ht="12.75">
      <c r="B6" s="112"/>
      <c r="C6" s="76"/>
      <c r="D6" s="76"/>
      <c r="E6" s="76"/>
      <c r="F6" s="76"/>
      <c r="G6" s="76"/>
    </row>
    <row r="7" spans="2:8" ht="12.75">
      <c r="B7" s="313" t="s">
        <v>607</v>
      </c>
      <c r="C7" s="313"/>
      <c r="D7" s="313"/>
      <c r="E7" s="313"/>
      <c r="F7" s="313"/>
      <c r="G7" s="313"/>
      <c r="H7" s="313"/>
    </row>
    <row r="8" spans="2:8" ht="12.75">
      <c r="B8" s="314"/>
      <c r="C8" s="314"/>
      <c r="D8" s="314"/>
      <c r="E8" s="314"/>
      <c r="F8" s="314"/>
      <c r="G8" s="314"/>
      <c r="H8" s="314"/>
    </row>
    <row r="9" spans="2:8" ht="35.25" customHeight="1">
      <c r="B9" s="114" t="s">
        <v>338</v>
      </c>
      <c r="C9" s="35" t="s">
        <v>759</v>
      </c>
      <c r="D9" s="35" t="s">
        <v>712</v>
      </c>
      <c r="E9" s="35" t="s">
        <v>737</v>
      </c>
      <c r="F9" s="35" t="s">
        <v>357</v>
      </c>
      <c r="G9" s="36" t="s">
        <v>738</v>
      </c>
      <c r="H9" s="77" t="s">
        <v>760</v>
      </c>
    </row>
    <row r="10" spans="2:8" ht="12.75">
      <c r="B10" s="93" t="s">
        <v>761</v>
      </c>
      <c r="C10" s="94"/>
      <c r="D10" s="94"/>
      <c r="E10" s="94"/>
      <c r="F10" s="94"/>
      <c r="G10" s="94"/>
      <c r="H10" s="185">
        <f>'Прил.13'!H10</f>
        <v>170242.9</v>
      </c>
    </row>
    <row r="11" spans="2:8" ht="12.75" hidden="1">
      <c r="B11" s="93" t="s">
        <v>758</v>
      </c>
      <c r="C11" s="94"/>
      <c r="D11" s="94"/>
      <c r="E11" s="94"/>
      <c r="F11" s="94"/>
      <c r="G11" s="94">
        <v>1</v>
      </c>
      <c r="H11" s="185">
        <f>'Прил.13'!H11</f>
        <v>2779</v>
      </c>
    </row>
    <row r="12" spans="2:10" ht="12.75" hidden="1">
      <c r="B12" s="93" t="s">
        <v>762</v>
      </c>
      <c r="C12" s="94"/>
      <c r="D12" s="94"/>
      <c r="E12" s="94"/>
      <c r="F12" s="94"/>
      <c r="G12" s="94">
        <v>2</v>
      </c>
      <c r="H12" s="185">
        <f>'Прил.13'!H12</f>
        <v>76625.40000000002</v>
      </c>
      <c r="I12" s="88"/>
      <c r="J12" s="88"/>
    </row>
    <row r="13" spans="2:8" ht="12.75" hidden="1">
      <c r="B13" s="93" t="s">
        <v>739</v>
      </c>
      <c r="C13" s="94"/>
      <c r="D13" s="94"/>
      <c r="E13" s="94"/>
      <c r="F13" s="94"/>
      <c r="G13" s="94">
        <v>3</v>
      </c>
      <c r="H13" s="185">
        <f>'Прил.13'!H13</f>
        <v>90038.9</v>
      </c>
    </row>
    <row r="14" spans="2:10" ht="12.75" hidden="1">
      <c r="B14" s="93" t="s">
        <v>740</v>
      </c>
      <c r="C14" s="94"/>
      <c r="D14" s="94"/>
      <c r="E14" s="94"/>
      <c r="F14" s="94"/>
      <c r="G14" s="94">
        <v>4</v>
      </c>
      <c r="H14" s="185">
        <f>'Прил.13'!H14</f>
        <v>799.6</v>
      </c>
      <c r="J14" s="88"/>
    </row>
    <row r="15" spans="2:10" ht="12.75">
      <c r="B15" s="104" t="s">
        <v>763</v>
      </c>
      <c r="C15" s="79" t="s">
        <v>713</v>
      </c>
      <c r="D15" s="80"/>
      <c r="E15" s="80"/>
      <c r="F15" s="80"/>
      <c r="G15" s="80"/>
      <c r="H15" s="185">
        <f>'Прил.13'!H15</f>
        <v>19862.8</v>
      </c>
      <c r="J15" s="88"/>
    </row>
    <row r="16" spans="2:10" ht="12.75" hidden="1">
      <c r="B16" s="93" t="s">
        <v>762</v>
      </c>
      <c r="C16" s="94"/>
      <c r="D16" s="79"/>
      <c r="E16" s="79"/>
      <c r="F16" s="79"/>
      <c r="G16" s="79" t="s">
        <v>751</v>
      </c>
      <c r="H16" s="185">
        <f>'Прил.13'!H16</f>
        <v>19074.700000000004</v>
      </c>
      <c r="J16" s="88"/>
    </row>
    <row r="17" spans="2:10" ht="12.75" hidden="1">
      <c r="B17" s="93" t="s">
        <v>739</v>
      </c>
      <c r="C17" s="94"/>
      <c r="D17" s="79"/>
      <c r="E17" s="79"/>
      <c r="F17" s="79"/>
      <c r="G17" s="79" t="s">
        <v>828</v>
      </c>
      <c r="H17" s="185">
        <f>'Прил.13'!H17</f>
        <v>788.0999999999999</v>
      </c>
      <c r="J17" s="88"/>
    </row>
    <row r="18" spans="2:8" ht="12.75">
      <c r="B18" s="87" t="s">
        <v>829</v>
      </c>
      <c r="C18" s="80" t="s">
        <v>713</v>
      </c>
      <c r="D18" s="80" t="s">
        <v>714</v>
      </c>
      <c r="E18" s="80"/>
      <c r="F18" s="80"/>
      <c r="G18" s="80"/>
      <c r="H18" s="186">
        <f>'Прил.13'!H18</f>
        <v>916.5</v>
      </c>
    </row>
    <row r="19" spans="2:8" ht="12.75" hidden="1">
      <c r="B19" s="96" t="s">
        <v>764</v>
      </c>
      <c r="C19" s="80" t="s">
        <v>713</v>
      </c>
      <c r="D19" s="80" t="s">
        <v>714</v>
      </c>
      <c r="E19" s="80" t="s">
        <v>765</v>
      </c>
      <c r="F19" s="80"/>
      <c r="G19" s="80"/>
      <c r="H19" s="186">
        <f>'Прил.13'!H19</f>
        <v>916.5</v>
      </c>
    </row>
    <row r="20" spans="2:8" ht="12.75" hidden="1">
      <c r="B20" s="87" t="s">
        <v>215</v>
      </c>
      <c r="C20" s="80" t="s">
        <v>713</v>
      </c>
      <c r="D20" s="80" t="s">
        <v>714</v>
      </c>
      <c r="E20" s="80" t="s">
        <v>766</v>
      </c>
      <c r="F20" s="80"/>
      <c r="G20" s="80"/>
      <c r="H20" s="186">
        <f>'Прил.13'!H20</f>
        <v>916.5</v>
      </c>
    </row>
    <row r="21" spans="2:8" ht="25.5" hidden="1">
      <c r="B21" s="87" t="s">
        <v>768</v>
      </c>
      <c r="C21" s="80" t="s">
        <v>713</v>
      </c>
      <c r="D21" s="80" t="s">
        <v>714</v>
      </c>
      <c r="E21" s="80" t="s">
        <v>766</v>
      </c>
      <c r="F21" s="80" t="s">
        <v>640</v>
      </c>
      <c r="G21" s="80"/>
      <c r="H21" s="186">
        <f>'Прил.13'!H21</f>
        <v>916.5</v>
      </c>
    </row>
    <row r="22" spans="2:8" ht="12.75" hidden="1">
      <c r="B22" s="87" t="s">
        <v>769</v>
      </c>
      <c r="C22" s="80" t="s">
        <v>713</v>
      </c>
      <c r="D22" s="80" t="s">
        <v>714</v>
      </c>
      <c r="E22" s="80" t="s">
        <v>766</v>
      </c>
      <c r="F22" s="80" t="s">
        <v>770</v>
      </c>
      <c r="G22" s="80"/>
      <c r="H22" s="186">
        <f>'Прил.13'!H22</f>
        <v>916.5</v>
      </c>
    </row>
    <row r="23" spans="2:8" ht="12.75" hidden="1">
      <c r="B23" s="87" t="s">
        <v>762</v>
      </c>
      <c r="C23" s="80" t="s">
        <v>713</v>
      </c>
      <c r="D23" s="80" t="s">
        <v>714</v>
      </c>
      <c r="E23" s="80" t="s">
        <v>766</v>
      </c>
      <c r="F23" s="80" t="s">
        <v>770</v>
      </c>
      <c r="G23" s="80">
        <v>2</v>
      </c>
      <c r="H23" s="186">
        <f>'Прил.13'!H23</f>
        <v>916.5</v>
      </c>
    </row>
    <row r="24" spans="2:8" ht="25.5">
      <c r="B24" s="96" t="s">
        <v>771</v>
      </c>
      <c r="C24" s="80" t="s">
        <v>713</v>
      </c>
      <c r="D24" s="80" t="s">
        <v>715</v>
      </c>
      <c r="E24" s="121"/>
      <c r="F24" s="80"/>
      <c r="G24" s="80"/>
      <c r="H24" s="186">
        <f>'Прил.13'!H24</f>
        <v>337.5</v>
      </c>
    </row>
    <row r="25" spans="2:8" ht="12.75" hidden="1">
      <c r="B25" s="96" t="s">
        <v>764</v>
      </c>
      <c r="C25" s="80" t="s">
        <v>713</v>
      </c>
      <c r="D25" s="80" t="s">
        <v>715</v>
      </c>
      <c r="E25" s="121" t="s">
        <v>765</v>
      </c>
      <c r="F25" s="80"/>
      <c r="G25" s="80"/>
      <c r="H25" s="186">
        <f>'Прил.13'!H25</f>
        <v>337.5</v>
      </c>
    </row>
    <row r="26" spans="2:8" ht="12.75" hidden="1">
      <c r="B26" s="87" t="s">
        <v>312</v>
      </c>
      <c r="C26" s="80" t="s">
        <v>713</v>
      </c>
      <c r="D26" s="80" t="s">
        <v>715</v>
      </c>
      <c r="E26" s="121" t="s">
        <v>772</v>
      </c>
      <c r="F26" s="80"/>
      <c r="G26" s="80"/>
      <c r="H26" s="186">
        <f>'Прил.13'!H26</f>
        <v>81.7</v>
      </c>
    </row>
    <row r="27" spans="2:8" ht="25.5" hidden="1">
      <c r="B27" s="87" t="s">
        <v>768</v>
      </c>
      <c r="C27" s="80" t="s">
        <v>713</v>
      </c>
      <c r="D27" s="80" t="s">
        <v>715</v>
      </c>
      <c r="E27" s="121" t="s">
        <v>772</v>
      </c>
      <c r="F27" s="80" t="s">
        <v>640</v>
      </c>
      <c r="G27" s="80"/>
      <c r="H27" s="186">
        <f>'Прил.13'!H27</f>
        <v>81.7</v>
      </c>
    </row>
    <row r="28" spans="2:8" ht="12.75" hidden="1">
      <c r="B28" s="87" t="s">
        <v>769</v>
      </c>
      <c r="C28" s="80" t="s">
        <v>713</v>
      </c>
      <c r="D28" s="80" t="s">
        <v>715</v>
      </c>
      <c r="E28" s="121" t="s">
        <v>772</v>
      </c>
      <c r="F28" s="80" t="s">
        <v>770</v>
      </c>
      <c r="G28" s="80"/>
      <c r="H28" s="186">
        <f>'Прил.13'!H28</f>
        <v>81.7</v>
      </c>
    </row>
    <row r="29" spans="2:8" ht="12.75" hidden="1">
      <c r="B29" s="87" t="s">
        <v>762</v>
      </c>
      <c r="C29" s="80" t="s">
        <v>713</v>
      </c>
      <c r="D29" s="80" t="s">
        <v>715</v>
      </c>
      <c r="E29" s="121" t="s">
        <v>772</v>
      </c>
      <c r="F29" s="80" t="s">
        <v>770</v>
      </c>
      <c r="G29" s="80">
        <v>2</v>
      </c>
      <c r="H29" s="186">
        <f>'Прил.13'!H29</f>
        <v>81.7</v>
      </c>
    </row>
    <row r="30" spans="2:8" ht="12.75" hidden="1">
      <c r="B30" s="87" t="s">
        <v>773</v>
      </c>
      <c r="C30" s="80" t="s">
        <v>713</v>
      </c>
      <c r="D30" s="80" t="s">
        <v>715</v>
      </c>
      <c r="E30" s="121" t="s">
        <v>774</v>
      </c>
      <c r="F30" s="80"/>
      <c r="G30" s="80"/>
      <c r="H30" s="186">
        <f>'Прил.13'!H30</f>
        <v>255.8</v>
      </c>
    </row>
    <row r="31" spans="2:8" ht="25.5" hidden="1">
      <c r="B31" s="87" t="s">
        <v>768</v>
      </c>
      <c r="C31" s="80" t="s">
        <v>713</v>
      </c>
      <c r="D31" s="80" t="s">
        <v>715</v>
      </c>
      <c r="E31" s="121" t="s">
        <v>774</v>
      </c>
      <c r="F31" s="80" t="s">
        <v>640</v>
      </c>
      <c r="G31" s="80"/>
      <c r="H31" s="186">
        <f>'Прил.13'!H31</f>
        <v>248.9</v>
      </c>
    </row>
    <row r="32" spans="2:8" ht="12.75" hidden="1">
      <c r="B32" s="87" t="s">
        <v>769</v>
      </c>
      <c r="C32" s="80" t="s">
        <v>713</v>
      </c>
      <c r="D32" s="80" t="s">
        <v>715</v>
      </c>
      <c r="E32" s="121" t="s">
        <v>774</v>
      </c>
      <c r="F32" s="80" t="s">
        <v>770</v>
      </c>
      <c r="G32" s="80"/>
      <c r="H32" s="186">
        <f>'Прил.13'!H32</f>
        <v>248.9</v>
      </c>
    </row>
    <row r="33" spans="2:8" ht="12.75" hidden="1">
      <c r="B33" s="87" t="s">
        <v>762</v>
      </c>
      <c r="C33" s="80" t="s">
        <v>713</v>
      </c>
      <c r="D33" s="80" t="s">
        <v>715</v>
      </c>
      <c r="E33" s="121" t="s">
        <v>774</v>
      </c>
      <c r="F33" s="80" t="s">
        <v>770</v>
      </c>
      <c r="G33" s="80">
        <v>2</v>
      </c>
      <c r="H33" s="186">
        <f>'Прил.13'!H33</f>
        <v>248.9</v>
      </c>
    </row>
    <row r="34" spans="2:8" ht="12.75" hidden="1">
      <c r="B34" s="96" t="s">
        <v>775</v>
      </c>
      <c r="C34" s="80" t="s">
        <v>713</v>
      </c>
      <c r="D34" s="80" t="s">
        <v>715</v>
      </c>
      <c r="E34" s="121" t="s">
        <v>774</v>
      </c>
      <c r="F34" s="80" t="s">
        <v>776</v>
      </c>
      <c r="G34" s="80"/>
      <c r="H34" s="186">
        <f>'Прил.13'!H34</f>
        <v>6.8</v>
      </c>
    </row>
    <row r="35" spans="2:8" ht="12.75" hidden="1">
      <c r="B35" s="96" t="s">
        <v>777</v>
      </c>
      <c r="C35" s="80" t="s">
        <v>713</v>
      </c>
      <c r="D35" s="80" t="s">
        <v>715</v>
      </c>
      <c r="E35" s="121" t="s">
        <v>774</v>
      </c>
      <c r="F35" s="80" t="s">
        <v>778</v>
      </c>
      <c r="G35" s="80"/>
      <c r="H35" s="186">
        <f>'Прил.13'!H35</f>
        <v>6.8</v>
      </c>
    </row>
    <row r="36" spans="2:8" ht="12.75" hidden="1">
      <c r="B36" s="87" t="s">
        <v>762</v>
      </c>
      <c r="C36" s="80" t="s">
        <v>713</v>
      </c>
      <c r="D36" s="80" t="s">
        <v>715</v>
      </c>
      <c r="E36" s="121" t="s">
        <v>774</v>
      </c>
      <c r="F36" s="80" t="s">
        <v>778</v>
      </c>
      <c r="G36" s="80">
        <v>2</v>
      </c>
      <c r="H36" s="186">
        <f>'Прил.13'!H36</f>
        <v>6.8</v>
      </c>
    </row>
    <row r="37" spans="2:8" ht="12.75" hidden="1">
      <c r="B37" s="96" t="s">
        <v>780</v>
      </c>
      <c r="C37" s="80" t="s">
        <v>713</v>
      </c>
      <c r="D37" s="80" t="s">
        <v>715</v>
      </c>
      <c r="E37" s="121" t="s">
        <v>774</v>
      </c>
      <c r="F37" s="80" t="s">
        <v>472</v>
      </c>
      <c r="G37" s="80"/>
      <c r="H37" s="186">
        <f>'Прил.13'!H37</f>
        <v>0.1</v>
      </c>
    </row>
    <row r="38" spans="2:8" ht="12.75" hidden="1">
      <c r="B38" s="96" t="s">
        <v>781</v>
      </c>
      <c r="C38" s="80" t="s">
        <v>713</v>
      </c>
      <c r="D38" s="80" t="s">
        <v>715</v>
      </c>
      <c r="E38" s="121" t="s">
        <v>774</v>
      </c>
      <c r="F38" s="80" t="s">
        <v>782</v>
      </c>
      <c r="G38" s="80"/>
      <c r="H38" s="186">
        <f>'Прил.13'!H38</f>
        <v>0.1</v>
      </c>
    </row>
    <row r="39" spans="2:8" ht="12.75" hidden="1">
      <c r="B39" s="87" t="s">
        <v>762</v>
      </c>
      <c r="C39" s="80" t="s">
        <v>713</v>
      </c>
      <c r="D39" s="80" t="s">
        <v>715</v>
      </c>
      <c r="E39" s="121" t="s">
        <v>774</v>
      </c>
      <c r="F39" s="80" t="s">
        <v>782</v>
      </c>
      <c r="G39" s="80">
        <v>2</v>
      </c>
      <c r="H39" s="186">
        <f>'Прил.13'!H39</f>
        <v>0.1</v>
      </c>
    </row>
    <row r="40" spans="2:8" ht="25.5">
      <c r="B40" s="96" t="s">
        <v>779</v>
      </c>
      <c r="C40" s="80" t="s">
        <v>713</v>
      </c>
      <c r="D40" s="80" t="s">
        <v>716</v>
      </c>
      <c r="E40" s="121"/>
      <c r="F40" s="80"/>
      <c r="G40" s="80"/>
      <c r="H40" s="186">
        <f>'Прил.13'!H40</f>
        <v>14854.8</v>
      </c>
    </row>
    <row r="41" spans="2:8" ht="12.75" hidden="1">
      <c r="B41" s="87" t="s">
        <v>764</v>
      </c>
      <c r="C41" s="80" t="s">
        <v>713</v>
      </c>
      <c r="D41" s="80" t="s">
        <v>716</v>
      </c>
      <c r="E41" s="121" t="s">
        <v>765</v>
      </c>
      <c r="F41" s="80"/>
      <c r="G41" s="80"/>
      <c r="H41" s="186">
        <f>'Прил.13'!H41</f>
        <v>14839.8</v>
      </c>
    </row>
    <row r="42" spans="2:8" ht="12.75" hidden="1">
      <c r="B42" s="87" t="s">
        <v>773</v>
      </c>
      <c r="C42" s="80" t="s">
        <v>713</v>
      </c>
      <c r="D42" s="80" t="s">
        <v>716</v>
      </c>
      <c r="E42" s="121" t="s">
        <v>774</v>
      </c>
      <c r="F42" s="80"/>
      <c r="G42" s="80"/>
      <c r="H42" s="186">
        <f>'Прил.13'!H42</f>
        <v>14839.8</v>
      </c>
    </row>
    <row r="43" spans="2:8" ht="25.5" hidden="1">
      <c r="B43" s="87" t="s">
        <v>768</v>
      </c>
      <c r="C43" s="80" t="s">
        <v>713</v>
      </c>
      <c r="D43" s="80" t="s">
        <v>716</v>
      </c>
      <c r="E43" s="121" t="s">
        <v>774</v>
      </c>
      <c r="F43" s="80" t="s">
        <v>640</v>
      </c>
      <c r="G43" s="80"/>
      <c r="H43" s="186">
        <f>'Прил.13'!H43</f>
        <v>12020.5</v>
      </c>
    </row>
    <row r="44" spans="2:8" ht="12.75" hidden="1">
      <c r="B44" s="87" t="s">
        <v>769</v>
      </c>
      <c r="C44" s="80" t="s">
        <v>713</v>
      </c>
      <c r="D44" s="80" t="s">
        <v>716</v>
      </c>
      <c r="E44" s="121" t="s">
        <v>774</v>
      </c>
      <c r="F44" s="80" t="s">
        <v>770</v>
      </c>
      <c r="G44" s="80"/>
      <c r="H44" s="186">
        <f>'Прил.13'!H44</f>
        <v>12020.5</v>
      </c>
    </row>
    <row r="45" spans="2:8" ht="12.75" hidden="1">
      <c r="B45" s="87" t="s">
        <v>762</v>
      </c>
      <c r="C45" s="80" t="s">
        <v>713</v>
      </c>
      <c r="D45" s="80" t="s">
        <v>716</v>
      </c>
      <c r="E45" s="121" t="s">
        <v>774</v>
      </c>
      <c r="F45" s="80" t="s">
        <v>770</v>
      </c>
      <c r="G45" s="80">
        <v>2</v>
      </c>
      <c r="H45" s="186">
        <f>'Прил.13'!H45</f>
        <v>12020.5</v>
      </c>
    </row>
    <row r="46" spans="2:8" ht="12.75" hidden="1">
      <c r="B46" s="96" t="s">
        <v>775</v>
      </c>
      <c r="C46" s="80" t="s">
        <v>713</v>
      </c>
      <c r="D46" s="80" t="s">
        <v>716</v>
      </c>
      <c r="E46" s="121" t="s">
        <v>774</v>
      </c>
      <c r="F46" s="80" t="s">
        <v>776</v>
      </c>
      <c r="G46" s="80"/>
      <c r="H46" s="186">
        <f>'Прил.13'!H46</f>
        <v>2803.9</v>
      </c>
    </row>
    <row r="47" spans="2:8" ht="12.75" hidden="1">
      <c r="B47" s="96" t="s">
        <v>777</v>
      </c>
      <c r="C47" s="80" t="s">
        <v>713</v>
      </c>
      <c r="D47" s="80" t="s">
        <v>716</v>
      </c>
      <c r="E47" s="121" t="s">
        <v>774</v>
      </c>
      <c r="F47" s="80" t="s">
        <v>778</v>
      </c>
      <c r="G47" s="80"/>
      <c r="H47" s="186">
        <f>'Прил.13'!H47</f>
        <v>2803.9</v>
      </c>
    </row>
    <row r="48" spans="2:8" ht="12.75" hidden="1">
      <c r="B48" s="87" t="s">
        <v>762</v>
      </c>
      <c r="C48" s="80" t="s">
        <v>713</v>
      </c>
      <c r="D48" s="80" t="s">
        <v>716</v>
      </c>
      <c r="E48" s="121" t="s">
        <v>774</v>
      </c>
      <c r="F48" s="80" t="s">
        <v>778</v>
      </c>
      <c r="G48" s="80">
        <v>2</v>
      </c>
      <c r="H48" s="186">
        <f>'Прил.13'!H48</f>
        <v>2803.9</v>
      </c>
    </row>
    <row r="49" spans="2:8" ht="12.75" hidden="1">
      <c r="B49" s="96" t="s">
        <v>780</v>
      </c>
      <c r="C49" s="80" t="s">
        <v>713</v>
      </c>
      <c r="D49" s="80" t="s">
        <v>716</v>
      </c>
      <c r="E49" s="121" t="s">
        <v>774</v>
      </c>
      <c r="F49" s="80" t="s">
        <v>472</v>
      </c>
      <c r="G49" s="80"/>
      <c r="H49" s="186">
        <f>'Прил.13'!H49</f>
        <v>15.4</v>
      </c>
    </row>
    <row r="50" spans="2:8" ht="12.75" hidden="1">
      <c r="B50" s="96" t="s">
        <v>781</v>
      </c>
      <c r="C50" s="80" t="s">
        <v>713</v>
      </c>
      <c r="D50" s="80" t="s">
        <v>716</v>
      </c>
      <c r="E50" s="121" t="s">
        <v>774</v>
      </c>
      <c r="F50" s="80" t="s">
        <v>782</v>
      </c>
      <c r="G50" s="80"/>
      <c r="H50" s="186">
        <f>'Прил.13'!H50</f>
        <v>15.4</v>
      </c>
    </row>
    <row r="51" spans="2:8" ht="12.75" hidden="1">
      <c r="B51" s="87" t="s">
        <v>762</v>
      </c>
      <c r="C51" s="80" t="s">
        <v>713</v>
      </c>
      <c r="D51" s="80" t="s">
        <v>716</v>
      </c>
      <c r="E51" s="121" t="s">
        <v>774</v>
      </c>
      <c r="F51" s="80" t="s">
        <v>782</v>
      </c>
      <c r="G51" s="80">
        <v>2</v>
      </c>
      <c r="H51" s="186">
        <f>'Прил.13'!H51</f>
        <v>15.4</v>
      </c>
    </row>
    <row r="52" spans="2:8" ht="18.75" customHeight="1" hidden="1">
      <c r="B52" s="101" t="s">
        <v>117</v>
      </c>
      <c r="C52" s="80" t="s">
        <v>713</v>
      </c>
      <c r="D52" s="80" t="s">
        <v>716</v>
      </c>
      <c r="E52" s="80" t="s">
        <v>118</v>
      </c>
      <c r="F52" s="80"/>
      <c r="G52" s="80"/>
      <c r="H52" s="186">
        <f>'Прил.13'!H52</f>
        <v>15</v>
      </c>
    </row>
    <row r="53" spans="2:8" ht="25.5" hidden="1">
      <c r="B53" s="87" t="s">
        <v>119</v>
      </c>
      <c r="C53" s="80" t="s">
        <v>713</v>
      </c>
      <c r="D53" s="80" t="s">
        <v>716</v>
      </c>
      <c r="E53" s="80" t="s">
        <v>120</v>
      </c>
      <c r="F53" s="80"/>
      <c r="G53" s="80"/>
      <c r="H53" s="186">
        <f>'Прил.13'!H53</f>
        <v>15</v>
      </c>
    </row>
    <row r="54" spans="2:8" ht="12.75" hidden="1">
      <c r="B54" s="96" t="s">
        <v>775</v>
      </c>
      <c r="C54" s="80" t="s">
        <v>713</v>
      </c>
      <c r="D54" s="80" t="s">
        <v>716</v>
      </c>
      <c r="E54" s="80" t="s">
        <v>120</v>
      </c>
      <c r="F54" s="80" t="s">
        <v>776</v>
      </c>
      <c r="G54" s="80"/>
      <c r="H54" s="186">
        <f>'Прил.13'!H54</f>
        <v>15</v>
      </c>
    </row>
    <row r="55" spans="2:8" ht="12.75" hidden="1">
      <c r="B55" s="87" t="s">
        <v>762</v>
      </c>
      <c r="C55" s="80" t="s">
        <v>713</v>
      </c>
      <c r="D55" s="80" t="s">
        <v>716</v>
      </c>
      <c r="E55" s="80" t="s">
        <v>120</v>
      </c>
      <c r="F55" s="80" t="s">
        <v>778</v>
      </c>
      <c r="G55" s="80" t="s">
        <v>751</v>
      </c>
      <c r="H55" s="186">
        <f>'Прил.13'!H55</f>
        <v>15</v>
      </c>
    </row>
    <row r="56" spans="2:8" ht="25.5">
      <c r="B56" s="96" t="s">
        <v>361</v>
      </c>
      <c r="C56" s="80" t="s">
        <v>713</v>
      </c>
      <c r="D56" s="80" t="s">
        <v>717</v>
      </c>
      <c r="E56" s="80"/>
      <c r="F56" s="80"/>
      <c r="G56" s="80"/>
      <c r="H56" s="186">
        <f>'Прил.13'!H56</f>
        <v>2367.7999999999997</v>
      </c>
    </row>
    <row r="57" spans="2:8" ht="12.75" hidden="1">
      <c r="B57" s="87" t="s">
        <v>764</v>
      </c>
      <c r="C57" s="80" t="s">
        <v>713</v>
      </c>
      <c r="D57" s="80" t="s">
        <v>717</v>
      </c>
      <c r="E57" s="121" t="s">
        <v>765</v>
      </c>
      <c r="F57" s="80"/>
      <c r="G57" s="80"/>
      <c r="H57" s="186">
        <f>'Прил.13'!H57</f>
        <v>2367.7999999999997</v>
      </c>
    </row>
    <row r="58" spans="2:8" ht="12.75" hidden="1">
      <c r="B58" s="87" t="s">
        <v>773</v>
      </c>
      <c r="C58" s="80" t="s">
        <v>713</v>
      </c>
      <c r="D58" s="80" t="s">
        <v>717</v>
      </c>
      <c r="E58" s="121" t="s">
        <v>774</v>
      </c>
      <c r="F58" s="80"/>
      <c r="G58" s="80"/>
      <c r="H58" s="186">
        <f>'Прил.13'!H58</f>
        <v>2367.7999999999997</v>
      </c>
    </row>
    <row r="59" spans="2:8" ht="25.5" hidden="1">
      <c r="B59" s="87" t="s">
        <v>768</v>
      </c>
      <c r="C59" s="80" t="s">
        <v>713</v>
      </c>
      <c r="D59" s="80" t="s">
        <v>717</v>
      </c>
      <c r="E59" s="121" t="s">
        <v>774</v>
      </c>
      <c r="F59" s="80" t="s">
        <v>640</v>
      </c>
      <c r="G59" s="80"/>
      <c r="H59" s="186">
        <f>'Прил.13'!H59</f>
        <v>2075.2</v>
      </c>
    </row>
    <row r="60" spans="2:8" ht="12.75" hidden="1">
      <c r="B60" s="87" t="s">
        <v>769</v>
      </c>
      <c r="C60" s="80" t="s">
        <v>713</v>
      </c>
      <c r="D60" s="80" t="s">
        <v>717</v>
      </c>
      <c r="E60" s="121" t="s">
        <v>774</v>
      </c>
      <c r="F60" s="80" t="s">
        <v>770</v>
      </c>
      <c r="G60" s="80"/>
      <c r="H60" s="186">
        <f>'Прил.13'!H60</f>
        <v>2075.2</v>
      </c>
    </row>
    <row r="61" spans="2:8" ht="12.75" hidden="1">
      <c r="B61" s="87" t="s">
        <v>762</v>
      </c>
      <c r="C61" s="80" t="s">
        <v>713</v>
      </c>
      <c r="D61" s="80" t="s">
        <v>717</v>
      </c>
      <c r="E61" s="121" t="s">
        <v>774</v>
      </c>
      <c r="F61" s="80" t="s">
        <v>770</v>
      </c>
      <c r="G61" s="80">
        <v>2</v>
      </c>
      <c r="H61" s="186">
        <f>'Прил.13'!H61</f>
        <v>2075.2</v>
      </c>
    </row>
    <row r="62" spans="2:8" ht="12.75" hidden="1">
      <c r="B62" s="96" t="s">
        <v>775</v>
      </c>
      <c r="C62" s="80" t="s">
        <v>713</v>
      </c>
      <c r="D62" s="80" t="s">
        <v>717</v>
      </c>
      <c r="E62" s="121" t="s">
        <v>774</v>
      </c>
      <c r="F62" s="80" t="s">
        <v>776</v>
      </c>
      <c r="G62" s="80"/>
      <c r="H62" s="186">
        <f>'Прил.13'!H62</f>
        <v>291.6</v>
      </c>
    </row>
    <row r="63" spans="2:8" ht="12.75" hidden="1">
      <c r="B63" s="96" t="s">
        <v>777</v>
      </c>
      <c r="C63" s="80" t="s">
        <v>713</v>
      </c>
      <c r="D63" s="80" t="s">
        <v>717</v>
      </c>
      <c r="E63" s="121" t="s">
        <v>774</v>
      </c>
      <c r="F63" s="80" t="s">
        <v>778</v>
      </c>
      <c r="G63" s="80"/>
      <c r="H63" s="186">
        <f>'Прил.13'!H63</f>
        <v>291.6</v>
      </c>
    </row>
    <row r="64" spans="2:8" ht="12.75" hidden="1">
      <c r="B64" s="87" t="s">
        <v>762</v>
      </c>
      <c r="C64" s="80" t="s">
        <v>713</v>
      </c>
      <c r="D64" s="80" t="s">
        <v>717</v>
      </c>
      <c r="E64" s="121" t="s">
        <v>774</v>
      </c>
      <c r="F64" s="80" t="s">
        <v>778</v>
      </c>
      <c r="G64" s="80">
        <v>2</v>
      </c>
      <c r="H64" s="186">
        <f>'Прил.13'!H64</f>
        <v>291.6</v>
      </c>
    </row>
    <row r="65" spans="2:8" ht="12.75" hidden="1">
      <c r="B65" s="96" t="s">
        <v>780</v>
      </c>
      <c r="C65" s="80" t="s">
        <v>713</v>
      </c>
      <c r="D65" s="80" t="s">
        <v>717</v>
      </c>
      <c r="E65" s="121" t="s">
        <v>774</v>
      </c>
      <c r="F65" s="80" t="s">
        <v>472</v>
      </c>
      <c r="G65" s="80"/>
      <c r="H65" s="186">
        <f>'Прил.13'!H65</f>
        <v>1</v>
      </c>
    </row>
    <row r="66" spans="2:8" ht="12.75" hidden="1">
      <c r="B66" s="96" t="s">
        <v>781</v>
      </c>
      <c r="C66" s="80" t="s">
        <v>713</v>
      </c>
      <c r="D66" s="80" t="s">
        <v>717</v>
      </c>
      <c r="E66" s="121" t="s">
        <v>774</v>
      </c>
      <c r="F66" s="80" t="s">
        <v>782</v>
      </c>
      <c r="G66" s="80"/>
      <c r="H66" s="186">
        <f>'Прил.13'!H66</f>
        <v>1</v>
      </c>
    </row>
    <row r="67" spans="2:8" ht="12.75" hidden="1">
      <c r="B67" s="87" t="s">
        <v>762</v>
      </c>
      <c r="C67" s="80" t="s">
        <v>713</v>
      </c>
      <c r="D67" s="80" t="s">
        <v>717</v>
      </c>
      <c r="E67" s="121" t="s">
        <v>774</v>
      </c>
      <c r="F67" s="80" t="s">
        <v>782</v>
      </c>
      <c r="G67" s="80">
        <v>2</v>
      </c>
      <c r="H67" s="186">
        <f>'Прил.13'!H67</f>
        <v>1</v>
      </c>
    </row>
    <row r="68" spans="2:8" ht="12.75">
      <c r="B68" s="96" t="s">
        <v>340</v>
      </c>
      <c r="C68" s="80" t="s">
        <v>713</v>
      </c>
      <c r="D68" s="80" t="s">
        <v>692</v>
      </c>
      <c r="E68" s="121"/>
      <c r="F68" s="80"/>
      <c r="G68" s="80"/>
      <c r="H68" s="186">
        <f>'Прил.13'!H68</f>
        <v>50</v>
      </c>
    </row>
    <row r="69" spans="2:8" ht="12.75" hidden="1">
      <c r="B69" s="96" t="s">
        <v>764</v>
      </c>
      <c r="C69" s="80" t="s">
        <v>713</v>
      </c>
      <c r="D69" s="80" t="s">
        <v>692</v>
      </c>
      <c r="E69" s="121" t="s">
        <v>765</v>
      </c>
      <c r="F69" s="80"/>
      <c r="G69" s="80"/>
      <c r="H69" s="186">
        <f>'Прил.13'!H69</f>
        <v>50</v>
      </c>
    </row>
    <row r="70" spans="2:8" ht="12.75" hidden="1">
      <c r="B70" s="96" t="s">
        <v>217</v>
      </c>
      <c r="C70" s="80" t="s">
        <v>713</v>
      </c>
      <c r="D70" s="80" t="s">
        <v>692</v>
      </c>
      <c r="E70" s="121" t="s">
        <v>279</v>
      </c>
      <c r="F70" s="80"/>
      <c r="G70" s="80"/>
      <c r="H70" s="186">
        <f>'Прил.13'!H70</f>
        <v>50</v>
      </c>
    </row>
    <row r="71" spans="2:8" ht="12.75" hidden="1">
      <c r="B71" s="96" t="s">
        <v>780</v>
      </c>
      <c r="C71" s="80" t="s">
        <v>713</v>
      </c>
      <c r="D71" s="80" t="s">
        <v>692</v>
      </c>
      <c r="E71" s="121" t="s">
        <v>279</v>
      </c>
      <c r="F71" s="80" t="s">
        <v>472</v>
      </c>
      <c r="G71" s="80"/>
      <c r="H71" s="186">
        <f>'Прил.13'!H71</f>
        <v>50</v>
      </c>
    </row>
    <row r="72" spans="2:8" ht="12.75" hidden="1">
      <c r="B72" s="96" t="s">
        <v>290</v>
      </c>
      <c r="C72" s="80" t="s">
        <v>713</v>
      </c>
      <c r="D72" s="80" t="s">
        <v>692</v>
      </c>
      <c r="E72" s="121" t="s">
        <v>279</v>
      </c>
      <c r="F72" s="80" t="s">
        <v>291</v>
      </c>
      <c r="G72" s="80"/>
      <c r="H72" s="186">
        <f>'Прил.13'!H72</f>
        <v>50</v>
      </c>
    </row>
    <row r="73" spans="2:8" ht="12.75" hidden="1">
      <c r="B73" s="87" t="s">
        <v>762</v>
      </c>
      <c r="C73" s="80" t="s">
        <v>713</v>
      </c>
      <c r="D73" s="80" t="s">
        <v>692</v>
      </c>
      <c r="E73" s="121" t="s">
        <v>279</v>
      </c>
      <c r="F73" s="80" t="s">
        <v>291</v>
      </c>
      <c r="G73" s="80">
        <v>2</v>
      </c>
      <c r="H73" s="186">
        <f>'Прил.13'!H73</f>
        <v>50</v>
      </c>
    </row>
    <row r="74" spans="2:8" ht="12.75">
      <c r="B74" s="96" t="s">
        <v>341</v>
      </c>
      <c r="C74" s="80" t="s">
        <v>713</v>
      </c>
      <c r="D74" s="80" t="s">
        <v>693</v>
      </c>
      <c r="E74" s="80"/>
      <c r="F74" s="80"/>
      <c r="G74" s="80"/>
      <c r="H74" s="186">
        <f>'Прил.13'!H74</f>
        <v>1336.2</v>
      </c>
    </row>
    <row r="75" spans="2:8" ht="12.75" hidden="1">
      <c r="B75" s="96" t="s">
        <v>764</v>
      </c>
      <c r="C75" s="80" t="s">
        <v>713</v>
      </c>
      <c r="D75" s="80" t="s">
        <v>693</v>
      </c>
      <c r="E75" s="121" t="s">
        <v>765</v>
      </c>
      <c r="F75" s="80"/>
      <c r="G75" s="80"/>
      <c r="H75" s="185">
        <f>'Прил.13'!H75</f>
        <v>1294.7</v>
      </c>
    </row>
    <row r="76" spans="2:8" ht="38.25" hidden="1">
      <c r="B76" s="96" t="s">
        <v>783</v>
      </c>
      <c r="C76" s="80" t="s">
        <v>713</v>
      </c>
      <c r="D76" s="80" t="s">
        <v>693</v>
      </c>
      <c r="E76" s="115" t="s">
        <v>784</v>
      </c>
      <c r="F76" s="80"/>
      <c r="G76" s="80"/>
      <c r="H76" s="185">
        <f>'Прил.13'!H76</f>
        <v>261.9</v>
      </c>
    </row>
    <row r="77" spans="2:8" ht="25.5" hidden="1">
      <c r="B77" s="87" t="s">
        <v>768</v>
      </c>
      <c r="C77" s="80" t="s">
        <v>713</v>
      </c>
      <c r="D77" s="80" t="s">
        <v>693</v>
      </c>
      <c r="E77" s="115" t="s">
        <v>784</v>
      </c>
      <c r="F77" s="80" t="s">
        <v>640</v>
      </c>
      <c r="G77" s="80"/>
      <c r="H77" s="185">
        <f>'Прил.13'!H77</f>
        <v>251.79999999999998</v>
      </c>
    </row>
    <row r="78" spans="2:8" ht="12.75" hidden="1">
      <c r="B78" s="87" t="s">
        <v>769</v>
      </c>
      <c r="C78" s="80" t="s">
        <v>713</v>
      </c>
      <c r="D78" s="80" t="s">
        <v>693</v>
      </c>
      <c r="E78" s="115" t="s">
        <v>784</v>
      </c>
      <c r="F78" s="80" t="s">
        <v>770</v>
      </c>
      <c r="G78" s="80"/>
      <c r="H78" s="185">
        <f>'Прил.13'!H78</f>
        <v>251.79999999999998</v>
      </c>
    </row>
    <row r="79" spans="2:8" ht="12.75" hidden="1">
      <c r="B79" s="87" t="s">
        <v>762</v>
      </c>
      <c r="C79" s="80" t="s">
        <v>713</v>
      </c>
      <c r="D79" s="80" t="s">
        <v>693</v>
      </c>
      <c r="E79" s="115" t="s">
        <v>784</v>
      </c>
      <c r="F79" s="80" t="s">
        <v>770</v>
      </c>
      <c r="G79" s="80" t="s">
        <v>751</v>
      </c>
      <c r="H79" s="185">
        <f>'Прил.13'!H79</f>
        <v>11.7</v>
      </c>
    </row>
    <row r="80" spans="2:8" ht="12.75" hidden="1">
      <c r="B80" s="87" t="s">
        <v>739</v>
      </c>
      <c r="C80" s="80" t="s">
        <v>713</v>
      </c>
      <c r="D80" s="80" t="s">
        <v>693</v>
      </c>
      <c r="E80" s="115" t="s">
        <v>784</v>
      </c>
      <c r="F80" s="80" t="s">
        <v>770</v>
      </c>
      <c r="G80" s="80">
        <v>3</v>
      </c>
      <c r="H80" s="185">
        <f>'Прил.13'!H80</f>
        <v>240.1</v>
      </c>
    </row>
    <row r="81" spans="2:8" ht="12.75" hidden="1">
      <c r="B81" s="96" t="s">
        <v>775</v>
      </c>
      <c r="C81" s="80" t="s">
        <v>713</v>
      </c>
      <c r="D81" s="80" t="s">
        <v>693</v>
      </c>
      <c r="E81" s="115" t="s">
        <v>784</v>
      </c>
      <c r="F81" s="80" t="s">
        <v>776</v>
      </c>
      <c r="G81" s="80"/>
      <c r="H81" s="185">
        <f>'Прил.13'!H81</f>
        <v>10.1</v>
      </c>
    </row>
    <row r="82" spans="2:8" ht="12.75" hidden="1">
      <c r="B82" s="96" t="s">
        <v>777</v>
      </c>
      <c r="C82" s="80" t="s">
        <v>713</v>
      </c>
      <c r="D82" s="80" t="s">
        <v>693</v>
      </c>
      <c r="E82" s="115" t="s">
        <v>784</v>
      </c>
      <c r="F82" s="80" t="s">
        <v>778</v>
      </c>
      <c r="G82" s="80"/>
      <c r="H82" s="185">
        <f>'Прил.13'!H82</f>
        <v>10.1</v>
      </c>
    </row>
    <row r="83" spans="2:8" ht="12.75" hidden="1">
      <c r="B83" s="87" t="s">
        <v>739</v>
      </c>
      <c r="C83" s="80" t="s">
        <v>713</v>
      </c>
      <c r="D83" s="80" t="s">
        <v>693</v>
      </c>
      <c r="E83" s="115" t="s">
        <v>784</v>
      </c>
      <c r="F83" s="80" t="s">
        <v>778</v>
      </c>
      <c r="G83" s="80">
        <v>3</v>
      </c>
      <c r="H83" s="185">
        <f>'Прил.13'!H83</f>
        <v>10.1</v>
      </c>
    </row>
    <row r="84" spans="2:8" ht="25.5" hidden="1">
      <c r="B84" s="96" t="s">
        <v>785</v>
      </c>
      <c r="C84" s="80" t="s">
        <v>713</v>
      </c>
      <c r="D84" s="80" t="s">
        <v>693</v>
      </c>
      <c r="E84" s="115" t="s">
        <v>786</v>
      </c>
      <c r="F84" s="80"/>
      <c r="G84" s="80"/>
      <c r="H84" s="185">
        <f>'Прил.13'!H84</f>
        <v>299.7</v>
      </c>
    </row>
    <row r="85" spans="2:8" ht="25.5" hidden="1">
      <c r="B85" s="87" t="s">
        <v>768</v>
      </c>
      <c r="C85" s="80" t="s">
        <v>713</v>
      </c>
      <c r="D85" s="80" t="s">
        <v>693</v>
      </c>
      <c r="E85" s="115" t="s">
        <v>786</v>
      </c>
      <c r="F85" s="80" t="s">
        <v>640</v>
      </c>
      <c r="G85" s="80"/>
      <c r="H85" s="185">
        <f>'Прил.13'!H85</f>
        <v>233.29999999999998</v>
      </c>
    </row>
    <row r="86" spans="2:8" ht="12.75" hidden="1">
      <c r="B86" s="87" t="s">
        <v>769</v>
      </c>
      <c r="C86" s="80" t="s">
        <v>713</v>
      </c>
      <c r="D86" s="80" t="s">
        <v>693</v>
      </c>
      <c r="E86" s="115" t="s">
        <v>786</v>
      </c>
      <c r="F86" s="80" t="s">
        <v>770</v>
      </c>
      <c r="G86" s="80"/>
      <c r="H86" s="185">
        <f>'Прил.13'!H86</f>
        <v>233.29999999999998</v>
      </c>
    </row>
    <row r="87" spans="2:8" ht="12.75" hidden="1">
      <c r="B87" s="87" t="s">
        <v>762</v>
      </c>
      <c r="C87" s="80" t="s">
        <v>713</v>
      </c>
      <c r="D87" s="80" t="s">
        <v>693</v>
      </c>
      <c r="E87" s="115" t="s">
        <v>786</v>
      </c>
      <c r="F87" s="80" t="s">
        <v>770</v>
      </c>
      <c r="G87" s="80" t="s">
        <v>751</v>
      </c>
      <c r="H87" s="185">
        <f>'Прил.13'!H87</f>
        <v>11.7</v>
      </c>
    </row>
    <row r="88" spans="2:8" ht="12.75" hidden="1">
      <c r="B88" s="87" t="s">
        <v>739</v>
      </c>
      <c r="C88" s="80" t="s">
        <v>713</v>
      </c>
      <c r="D88" s="80" t="s">
        <v>693</v>
      </c>
      <c r="E88" s="115" t="s">
        <v>786</v>
      </c>
      <c r="F88" s="80" t="s">
        <v>770</v>
      </c>
      <c r="G88" s="80">
        <v>3</v>
      </c>
      <c r="H88" s="185">
        <f>'Прил.13'!H88</f>
        <v>221.6</v>
      </c>
    </row>
    <row r="89" spans="2:8" ht="12.75" hidden="1">
      <c r="B89" s="96" t="s">
        <v>775</v>
      </c>
      <c r="C89" s="80" t="s">
        <v>713</v>
      </c>
      <c r="D89" s="80" t="s">
        <v>693</v>
      </c>
      <c r="E89" s="115" t="s">
        <v>786</v>
      </c>
      <c r="F89" s="80" t="s">
        <v>776</v>
      </c>
      <c r="G89" s="80"/>
      <c r="H89" s="185">
        <f>'Прил.13'!H89</f>
        <v>66.4</v>
      </c>
    </row>
    <row r="90" spans="2:8" ht="12.75" hidden="1">
      <c r="B90" s="96" t="s">
        <v>777</v>
      </c>
      <c r="C90" s="80" t="s">
        <v>713</v>
      </c>
      <c r="D90" s="80" t="s">
        <v>693</v>
      </c>
      <c r="E90" s="115" t="s">
        <v>786</v>
      </c>
      <c r="F90" s="80" t="s">
        <v>778</v>
      </c>
      <c r="G90" s="80"/>
      <c r="H90" s="185">
        <f>'Прил.13'!H90</f>
        <v>66.4</v>
      </c>
    </row>
    <row r="91" spans="2:8" ht="12.75" hidden="1">
      <c r="B91" s="87" t="s">
        <v>739</v>
      </c>
      <c r="C91" s="80" t="s">
        <v>713</v>
      </c>
      <c r="D91" s="80" t="s">
        <v>693</v>
      </c>
      <c r="E91" s="115" t="s">
        <v>786</v>
      </c>
      <c r="F91" s="80" t="s">
        <v>778</v>
      </c>
      <c r="G91" s="80">
        <v>3</v>
      </c>
      <c r="H91" s="185">
        <f>'Прил.13'!H91</f>
        <v>66.4</v>
      </c>
    </row>
    <row r="92" spans="2:8" ht="12.75" hidden="1">
      <c r="B92" s="96" t="s">
        <v>787</v>
      </c>
      <c r="C92" s="80" t="s">
        <v>713</v>
      </c>
      <c r="D92" s="80" t="s">
        <v>693</v>
      </c>
      <c r="E92" s="121" t="s">
        <v>788</v>
      </c>
      <c r="F92" s="80"/>
      <c r="G92" s="80"/>
      <c r="H92" s="185">
        <f>'Прил.13'!H92</f>
        <v>261.59999999999997</v>
      </c>
    </row>
    <row r="93" spans="2:8" ht="25.5" hidden="1">
      <c r="B93" s="87" t="s">
        <v>768</v>
      </c>
      <c r="C93" s="80" t="s">
        <v>713</v>
      </c>
      <c r="D93" s="80" t="s">
        <v>693</v>
      </c>
      <c r="E93" s="115" t="s">
        <v>788</v>
      </c>
      <c r="F93" s="80" t="s">
        <v>640</v>
      </c>
      <c r="G93" s="80"/>
      <c r="H93" s="185">
        <f>'Прил.13'!H93</f>
        <v>251.79999999999998</v>
      </c>
    </row>
    <row r="94" spans="2:8" ht="12.75" hidden="1">
      <c r="B94" s="87" t="s">
        <v>769</v>
      </c>
      <c r="C94" s="80" t="s">
        <v>713</v>
      </c>
      <c r="D94" s="80" t="s">
        <v>693</v>
      </c>
      <c r="E94" s="115" t="s">
        <v>788</v>
      </c>
      <c r="F94" s="80" t="s">
        <v>770</v>
      </c>
      <c r="G94" s="80"/>
      <c r="H94" s="185">
        <f>'Прил.13'!H94</f>
        <v>251.79999999999998</v>
      </c>
    </row>
    <row r="95" spans="2:8" ht="12.75" hidden="1">
      <c r="B95" s="87" t="s">
        <v>762</v>
      </c>
      <c r="C95" s="80" t="s">
        <v>713</v>
      </c>
      <c r="D95" s="80" t="s">
        <v>693</v>
      </c>
      <c r="E95" s="115" t="s">
        <v>788</v>
      </c>
      <c r="F95" s="80" t="s">
        <v>770</v>
      </c>
      <c r="G95" s="80" t="s">
        <v>751</v>
      </c>
      <c r="H95" s="185">
        <f>'Прил.13'!H95</f>
        <v>11.7</v>
      </c>
    </row>
    <row r="96" spans="2:8" ht="12.75" hidden="1">
      <c r="B96" s="87" t="s">
        <v>739</v>
      </c>
      <c r="C96" s="80" t="s">
        <v>713</v>
      </c>
      <c r="D96" s="80" t="s">
        <v>693</v>
      </c>
      <c r="E96" s="115" t="s">
        <v>788</v>
      </c>
      <c r="F96" s="80" t="s">
        <v>770</v>
      </c>
      <c r="G96" s="80">
        <v>3</v>
      </c>
      <c r="H96" s="185">
        <f>'Прил.13'!H96</f>
        <v>240.1</v>
      </c>
    </row>
    <row r="97" spans="2:8" ht="12.75" hidden="1">
      <c r="B97" s="96" t="s">
        <v>775</v>
      </c>
      <c r="C97" s="80" t="s">
        <v>713</v>
      </c>
      <c r="D97" s="80" t="s">
        <v>693</v>
      </c>
      <c r="E97" s="115" t="s">
        <v>788</v>
      </c>
      <c r="F97" s="80" t="s">
        <v>776</v>
      </c>
      <c r="G97" s="80"/>
      <c r="H97" s="185">
        <f>'Прил.13'!H97</f>
        <v>9.8</v>
      </c>
    </row>
    <row r="98" spans="2:8" ht="12.75" hidden="1">
      <c r="B98" s="96" t="s">
        <v>777</v>
      </c>
      <c r="C98" s="80" t="s">
        <v>713</v>
      </c>
      <c r="D98" s="80" t="s">
        <v>693</v>
      </c>
      <c r="E98" s="115" t="s">
        <v>788</v>
      </c>
      <c r="F98" s="80" t="s">
        <v>778</v>
      </c>
      <c r="G98" s="80"/>
      <c r="H98" s="185">
        <f>'Прил.13'!H98</f>
        <v>9.8</v>
      </c>
    </row>
    <row r="99" spans="2:8" ht="12.75" hidden="1">
      <c r="B99" s="87" t="s">
        <v>739</v>
      </c>
      <c r="C99" s="80" t="s">
        <v>713</v>
      </c>
      <c r="D99" s="80" t="s">
        <v>693</v>
      </c>
      <c r="E99" s="115" t="s">
        <v>788</v>
      </c>
      <c r="F99" s="80" t="s">
        <v>778</v>
      </c>
      <c r="G99" s="80">
        <v>3</v>
      </c>
      <c r="H99" s="185">
        <f>'Прил.13'!H99</f>
        <v>9.8</v>
      </c>
    </row>
    <row r="100" spans="2:8" ht="25.5" hidden="1">
      <c r="B100" s="87" t="s">
        <v>218</v>
      </c>
      <c r="C100" s="80" t="s">
        <v>713</v>
      </c>
      <c r="D100" s="80" t="s">
        <v>693</v>
      </c>
      <c r="E100" s="80" t="s">
        <v>789</v>
      </c>
      <c r="F100" s="80"/>
      <c r="G100" s="80"/>
      <c r="H100" s="185">
        <f>'Прил.13'!H100</f>
        <v>100</v>
      </c>
    </row>
    <row r="101" spans="2:8" ht="12.75" hidden="1">
      <c r="B101" s="96" t="s">
        <v>775</v>
      </c>
      <c r="C101" s="80" t="s">
        <v>713</v>
      </c>
      <c r="D101" s="80" t="s">
        <v>693</v>
      </c>
      <c r="E101" s="80" t="s">
        <v>789</v>
      </c>
      <c r="F101" s="80" t="s">
        <v>776</v>
      </c>
      <c r="G101" s="80"/>
      <c r="H101" s="185">
        <f>'Прил.13'!H101</f>
        <v>100</v>
      </c>
    </row>
    <row r="102" spans="2:8" ht="12.75" hidden="1">
      <c r="B102" s="96" t="s">
        <v>777</v>
      </c>
      <c r="C102" s="80" t="s">
        <v>713</v>
      </c>
      <c r="D102" s="80" t="s">
        <v>693</v>
      </c>
      <c r="E102" s="80" t="s">
        <v>789</v>
      </c>
      <c r="F102" s="80" t="s">
        <v>778</v>
      </c>
      <c r="G102" s="80"/>
      <c r="H102" s="185">
        <f>'Прил.13'!H102</f>
        <v>100</v>
      </c>
    </row>
    <row r="103" spans="2:8" ht="12.75" hidden="1">
      <c r="B103" s="87" t="s">
        <v>762</v>
      </c>
      <c r="C103" s="80" t="s">
        <v>713</v>
      </c>
      <c r="D103" s="80" t="s">
        <v>693</v>
      </c>
      <c r="E103" s="80" t="s">
        <v>789</v>
      </c>
      <c r="F103" s="80" t="s">
        <v>778</v>
      </c>
      <c r="G103" s="80">
        <v>2</v>
      </c>
      <c r="H103" s="185">
        <f>'Прил.13'!H103</f>
        <v>100</v>
      </c>
    </row>
    <row r="104" spans="2:8" ht="12.75" hidden="1">
      <c r="B104" s="87" t="s">
        <v>219</v>
      </c>
      <c r="C104" s="80" t="s">
        <v>713</v>
      </c>
      <c r="D104" s="80" t="s">
        <v>693</v>
      </c>
      <c r="E104" s="80" t="s">
        <v>790</v>
      </c>
      <c r="F104" s="80"/>
      <c r="G104" s="80"/>
      <c r="H104" s="185">
        <f>'Прил.13'!H104</f>
        <v>371.5</v>
      </c>
    </row>
    <row r="105" spans="2:8" ht="25.5" hidden="1">
      <c r="B105" s="87" t="s">
        <v>768</v>
      </c>
      <c r="C105" s="80" t="s">
        <v>713</v>
      </c>
      <c r="D105" s="80" t="s">
        <v>693</v>
      </c>
      <c r="E105" s="80" t="s">
        <v>790</v>
      </c>
      <c r="F105" s="80" t="s">
        <v>640</v>
      </c>
      <c r="G105" s="80"/>
      <c r="H105" s="185">
        <f>'Прил.13'!H105</f>
        <v>110.4</v>
      </c>
    </row>
    <row r="106" spans="2:8" ht="12.75" hidden="1">
      <c r="B106" s="87" t="s">
        <v>769</v>
      </c>
      <c r="C106" s="80" t="s">
        <v>713</v>
      </c>
      <c r="D106" s="80" t="s">
        <v>693</v>
      </c>
      <c r="E106" s="80" t="s">
        <v>790</v>
      </c>
      <c r="F106" s="80" t="s">
        <v>770</v>
      </c>
      <c r="G106" s="80"/>
      <c r="H106" s="185">
        <f>'Прил.13'!H106</f>
        <v>110.4</v>
      </c>
    </row>
    <row r="107" spans="2:8" ht="12.75" hidden="1">
      <c r="B107" s="87" t="s">
        <v>762</v>
      </c>
      <c r="C107" s="80" t="s">
        <v>713</v>
      </c>
      <c r="D107" s="80" t="s">
        <v>693</v>
      </c>
      <c r="E107" s="80" t="s">
        <v>790</v>
      </c>
      <c r="F107" s="80" t="s">
        <v>770</v>
      </c>
      <c r="G107" s="80">
        <v>2</v>
      </c>
      <c r="H107" s="185">
        <f>'Прил.13'!H107</f>
        <v>110.4</v>
      </c>
    </row>
    <row r="108" spans="2:8" ht="12.75" hidden="1">
      <c r="B108" s="96" t="s">
        <v>775</v>
      </c>
      <c r="C108" s="80" t="s">
        <v>713</v>
      </c>
      <c r="D108" s="80" t="s">
        <v>693</v>
      </c>
      <c r="E108" s="80" t="s">
        <v>790</v>
      </c>
      <c r="F108" s="80" t="s">
        <v>776</v>
      </c>
      <c r="G108" s="80"/>
      <c r="H108" s="185">
        <f>'Прил.13'!H108</f>
        <v>45.9</v>
      </c>
    </row>
    <row r="109" spans="2:8" ht="12.75" hidden="1">
      <c r="B109" s="96" t="s">
        <v>777</v>
      </c>
      <c r="C109" s="80" t="s">
        <v>713</v>
      </c>
      <c r="D109" s="80" t="s">
        <v>693</v>
      </c>
      <c r="E109" s="80" t="s">
        <v>790</v>
      </c>
      <c r="F109" s="80" t="s">
        <v>778</v>
      </c>
      <c r="G109" s="80"/>
      <c r="H109" s="185">
        <f>'Прил.13'!H109</f>
        <v>45.9</v>
      </c>
    </row>
    <row r="110" spans="2:8" ht="12.75" hidden="1">
      <c r="B110" s="87" t="s">
        <v>762</v>
      </c>
      <c r="C110" s="80" t="s">
        <v>713</v>
      </c>
      <c r="D110" s="80" t="s">
        <v>693</v>
      </c>
      <c r="E110" s="80" t="s">
        <v>790</v>
      </c>
      <c r="F110" s="80" t="s">
        <v>778</v>
      </c>
      <c r="G110" s="80">
        <v>2</v>
      </c>
      <c r="H110" s="185">
        <f>'Прил.13'!H110</f>
        <v>45.9</v>
      </c>
    </row>
    <row r="111" spans="2:8" ht="12.75" hidden="1">
      <c r="B111" s="96" t="s">
        <v>780</v>
      </c>
      <c r="C111" s="80" t="s">
        <v>713</v>
      </c>
      <c r="D111" s="80" t="s">
        <v>693</v>
      </c>
      <c r="E111" s="80" t="s">
        <v>790</v>
      </c>
      <c r="F111" s="80" t="s">
        <v>472</v>
      </c>
      <c r="G111" s="80"/>
      <c r="H111" s="185">
        <f>'Прил.13'!H111</f>
        <v>215.2</v>
      </c>
    </row>
    <row r="112" spans="2:8" ht="12.75" hidden="1">
      <c r="B112" s="87" t="s">
        <v>791</v>
      </c>
      <c r="C112" s="80" t="s">
        <v>713</v>
      </c>
      <c r="D112" s="80" t="s">
        <v>693</v>
      </c>
      <c r="E112" s="80" t="s">
        <v>790</v>
      </c>
      <c r="F112" s="80" t="s">
        <v>792</v>
      </c>
      <c r="G112" s="80"/>
      <c r="H112" s="185">
        <f>'Прил.13'!H112</f>
        <v>215.2</v>
      </c>
    </row>
    <row r="113" spans="2:8" ht="12.75" hidden="1">
      <c r="B113" s="87" t="s">
        <v>762</v>
      </c>
      <c r="C113" s="80" t="s">
        <v>713</v>
      </c>
      <c r="D113" s="80" t="s">
        <v>693</v>
      </c>
      <c r="E113" s="80" t="s">
        <v>790</v>
      </c>
      <c r="F113" s="80" t="s">
        <v>792</v>
      </c>
      <c r="G113" s="80">
        <v>2</v>
      </c>
      <c r="H113" s="185">
        <f>'Прил.13'!H113</f>
        <v>215.2</v>
      </c>
    </row>
    <row r="114" spans="2:8" ht="12.75" hidden="1">
      <c r="B114" s="101" t="s">
        <v>96</v>
      </c>
      <c r="C114" s="80" t="s">
        <v>713</v>
      </c>
      <c r="D114" s="80" t="s">
        <v>693</v>
      </c>
      <c r="E114" s="80" t="s">
        <v>793</v>
      </c>
      <c r="F114" s="80"/>
      <c r="G114" s="80"/>
      <c r="H114" s="185">
        <f>'Прил.13'!H114</f>
        <v>36</v>
      </c>
    </row>
    <row r="115" spans="2:8" ht="25.5" hidden="1">
      <c r="B115" s="87" t="s">
        <v>97</v>
      </c>
      <c r="C115" s="80" t="s">
        <v>713</v>
      </c>
      <c r="D115" s="80" t="s">
        <v>693</v>
      </c>
      <c r="E115" s="80" t="s">
        <v>99</v>
      </c>
      <c r="F115" s="80"/>
      <c r="G115" s="80"/>
      <c r="H115" s="185">
        <f>'Прил.13'!H115</f>
        <v>36</v>
      </c>
    </row>
    <row r="116" spans="2:8" ht="25.5" hidden="1">
      <c r="B116" s="87" t="s">
        <v>98</v>
      </c>
      <c r="C116" s="80" t="s">
        <v>713</v>
      </c>
      <c r="D116" s="80" t="s">
        <v>693</v>
      </c>
      <c r="E116" s="80" t="s">
        <v>100</v>
      </c>
      <c r="F116" s="79"/>
      <c r="G116" s="79"/>
      <c r="H116" s="185">
        <f>'Прил.13'!H116</f>
        <v>36</v>
      </c>
    </row>
    <row r="117" spans="2:8" ht="12.75" hidden="1">
      <c r="B117" s="96" t="s">
        <v>775</v>
      </c>
      <c r="C117" s="80" t="s">
        <v>713</v>
      </c>
      <c r="D117" s="80" t="s">
        <v>693</v>
      </c>
      <c r="E117" s="80" t="s">
        <v>100</v>
      </c>
      <c r="F117" s="80" t="s">
        <v>776</v>
      </c>
      <c r="G117" s="80"/>
      <c r="H117" s="185">
        <f>'Прил.13'!H117</f>
        <v>36</v>
      </c>
    </row>
    <row r="118" spans="2:8" ht="12.75" hidden="1">
      <c r="B118" s="96" t="s">
        <v>777</v>
      </c>
      <c r="C118" s="80" t="s">
        <v>713</v>
      </c>
      <c r="D118" s="80" t="s">
        <v>693</v>
      </c>
      <c r="E118" s="80" t="s">
        <v>100</v>
      </c>
      <c r="F118" s="80" t="s">
        <v>778</v>
      </c>
      <c r="G118" s="80"/>
      <c r="H118" s="185">
        <f>'Прил.13'!H118</f>
        <v>36</v>
      </c>
    </row>
    <row r="119" spans="2:8" ht="12.75" hidden="1">
      <c r="B119" s="87" t="s">
        <v>762</v>
      </c>
      <c r="C119" s="80" t="s">
        <v>713</v>
      </c>
      <c r="D119" s="80" t="s">
        <v>693</v>
      </c>
      <c r="E119" s="80" t="s">
        <v>100</v>
      </c>
      <c r="F119" s="80" t="s">
        <v>778</v>
      </c>
      <c r="G119" s="80">
        <v>2</v>
      </c>
      <c r="H119" s="185">
        <f>'Прил.13'!H119</f>
        <v>36</v>
      </c>
    </row>
    <row r="120" spans="2:8" ht="12.75" hidden="1">
      <c r="B120" s="87" t="s">
        <v>445</v>
      </c>
      <c r="C120" s="80" t="s">
        <v>713</v>
      </c>
      <c r="D120" s="80" t="s">
        <v>693</v>
      </c>
      <c r="E120" s="97" t="s">
        <v>446</v>
      </c>
      <c r="F120" s="35"/>
      <c r="G120" s="80"/>
      <c r="H120" s="185">
        <f>'Прил.13'!H120</f>
        <v>5.5</v>
      </c>
    </row>
    <row r="121" spans="2:8" ht="25.5" hidden="1">
      <c r="B121" s="87" t="s">
        <v>0</v>
      </c>
      <c r="C121" s="80" t="s">
        <v>713</v>
      </c>
      <c r="D121" s="80" t="s">
        <v>693</v>
      </c>
      <c r="E121" s="99" t="s">
        <v>1</v>
      </c>
      <c r="F121" s="35"/>
      <c r="G121" s="80"/>
      <c r="H121" s="185">
        <f>'Прил.13'!H121</f>
        <v>1.5</v>
      </c>
    </row>
    <row r="122" spans="2:8" ht="38.25" hidden="1">
      <c r="B122" s="87" t="s">
        <v>2</v>
      </c>
      <c r="C122" s="80" t="s">
        <v>713</v>
      </c>
      <c r="D122" s="80" t="s">
        <v>693</v>
      </c>
      <c r="E122" s="99" t="s">
        <v>3</v>
      </c>
      <c r="F122" s="35"/>
      <c r="G122" s="80"/>
      <c r="H122" s="185">
        <f>'Прил.13'!H122</f>
        <v>1.5</v>
      </c>
    </row>
    <row r="123" spans="2:8" ht="12.75" hidden="1">
      <c r="B123" s="96" t="s">
        <v>775</v>
      </c>
      <c r="C123" s="80" t="s">
        <v>713</v>
      </c>
      <c r="D123" s="80" t="s">
        <v>693</v>
      </c>
      <c r="E123" s="99" t="s">
        <v>3</v>
      </c>
      <c r="F123" s="80" t="s">
        <v>776</v>
      </c>
      <c r="G123" s="80"/>
      <c r="H123" s="185">
        <f>'Прил.13'!H123</f>
        <v>1.5</v>
      </c>
    </row>
    <row r="124" spans="2:8" ht="12.75" hidden="1">
      <c r="B124" s="96" t="s">
        <v>777</v>
      </c>
      <c r="C124" s="80" t="s">
        <v>713</v>
      </c>
      <c r="D124" s="80" t="s">
        <v>693</v>
      </c>
      <c r="E124" s="99" t="s">
        <v>3</v>
      </c>
      <c r="F124" s="80" t="s">
        <v>778</v>
      </c>
      <c r="G124" s="80"/>
      <c r="H124" s="185">
        <f>'Прил.13'!H124</f>
        <v>1.5</v>
      </c>
    </row>
    <row r="125" spans="2:8" ht="12.75" hidden="1">
      <c r="B125" s="87" t="s">
        <v>762</v>
      </c>
      <c r="C125" s="80" t="s">
        <v>713</v>
      </c>
      <c r="D125" s="80" t="s">
        <v>693</v>
      </c>
      <c r="E125" s="99" t="s">
        <v>3</v>
      </c>
      <c r="F125" s="80" t="s">
        <v>778</v>
      </c>
      <c r="G125" s="80">
        <v>2</v>
      </c>
      <c r="H125" s="185">
        <f>'Прил.13'!H125</f>
        <v>1.5</v>
      </c>
    </row>
    <row r="126" spans="2:8" ht="25.5" hidden="1">
      <c r="B126" s="87" t="s">
        <v>44</v>
      </c>
      <c r="C126" s="80" t="s">
        <v>713</v>
      </c>
      <c r="D126" s="80" t="s">
        <v>693</v>
      </c>
      <c r="E126" s="99" t="s">
        <v>45</v>
      </c>
      <c r="F126" s="35"/>
      <c r="G126" s="80"/>
      <c r="H126" s="185">
        <f>'Прил.13'!H126</f>
        <v>3</v>
      </c>
    </row>
    <row r="127" spans="2:8" ht="25.5" hidden="1">
      <c r="B127" s="87" t="s">
        <v>497</v>
      </c>
      <c r="C127" s="80" t="s">
        <v>713</v>
      </c>
      <c r="D127" s="80" t="s">
        <v>693</v>
      </c>
      <c r="E127" s="99" t="s">
        <v>498</v>
      </c>
      <c r="F127" s="35"/>
      <c r="G127" s="80"/>
      <c r="H127" s="185">
        <f>'Прил.13'!H127</f>
        <v>3</v>
      </c>
    </row>
    <row r="128" spans="2:8" ht="12.75" hidden="1">
      <c r="B128" s="96" t="s">
        <v>775</v>
      </c>
      <c r="C128" s="80" t="s">
        <v>713</v>
      </c>
      <c r="D128" s="80" t="s">
        <v>693</v>
      </c>
      <c r="E128" s="99" t="s">
        <v>498</v>
      </c>
      <c r="F128" s="80" t="s">
        <v>776</v>
      </c>
      <c r="G128" s="80"/>
      <c r="H128" s="185">
        <f>'Прил.13'!H128</f>
        <v>3</v>
      </c>
    </row>
    <row r="129" spans="2:8" ht="12.75" hidden="1">
      <c r="B129" s="96" t="s">
        <v>777</v>
      </c>
      <c r="C129" s="80" t="s">
        <v>713</v>
      </c>
      <c r="D129" s="80" t="s">
        <v>693</v>
      </c>
      <c r="E129" s="99" t="s">
        <v>498</v>
      </c>
      <c r="F129" s="80" t="s">
        <v>778</v>
      </c>
      <c r="G129" s="80"/>
      <c r="H129" s="185">
        <f>'Прил.13'!H129</f>
        <v>3</v>
      </c>
    </row>
    <row r="130" spans="2:8" ht="12.75" hidden="1">
      <c r="B130" s="87" t="s">
        <v>762</v>
      </c>
      <c r="C130" s="80" t="s">
        <v>713</v>
      </c>
      <c r="D130" s="80" t="s">
        <v>693</v>
      </c>
      <c r="E130" s="99" t="s">
        <v>498</v>
      </c>
      <c r="F130" s="80" t="s">
        <v>778</v>
      </c>
      <c r="G130" s="80">
        <v>2</v>
      </c>
      <c r="H130" s="185">
        <f>'Прил.13'!H130</f>
        <v>3</v>
      </c>
    </row>
    <row r="131" spans="2:8" ht="25.5" hidden="1">
      <c r="B131" s="87" t="s">
        <v>503</v>
      </c>
      <c r="C131" s="80" t="s">
        <v>713</v>
      </c>
      <c r="D131" s="80" t="s">
        <v>693</v>
      </c>
      <c r="E131" s="99" t="s">
        <v>504</v>
      </c>
      <c r="F131" s="35"/>
      <c r="G131" s="80"/>
      <c r="H131" s="185">
        <f>'Прил.13'!H131</f>
        <v>1</v>
      </c>
    </row>
    <row r="132" spans="2:8" ht="25.5" hidden="1">
      <c r="B132" s="87" t="s">
        <v>505</v>
      </c>
      <c r="C132" s="80" t="s">
        <v>713</v>
      </c>
      <c r="D132" s="80" t="s">
        <v>693</v>
      </c>
      <c r="E132" s="99" t="s">
        <v>506</v>
      </c>
      <c r="F132" s="35"/>
      <c r="G132" s="80"/>
      <c r="H132" s="185">
        <f>'Прил.13'!H132</f>
        <v>1</v>
      </c>
    </row>
    <row r="133" spans="2:8" ht="12.75" hidden="1">
      <c r="B133" s="96" t="s">
        <v>775</v>
      </c>
      <c r="C133" s="80" t="s">
        <v>713</v>
      </c>
      <c r="D133" s="80" t="s">
        <v>693</v>
      </c>
      <c r="E133" s="99" t="s">
        <v>506</v>
      </c>
      <c r="F133" s="80" t="s">
        <v>776</v>
      </c>
      <c r="G133" s="80"/>
      <c r="H133" s="185">
        <f>'Прил.13'!H133</f>
        <v>1</v>
      </c>
    </row>
    <row r="134" spans="2:8" ht="12.75" hidden="1">
      <c r="B134" s="96" t="s">
        <v>777</v>
      </c>
      <c r="C134" s="80" t="s">
        <v>713</v>
      </c>
      <c r="D134" s="80" t="s">
        <v>693</v>
      </c>
      <c r="E134" s="99" t="s">
        <v>506</v>
      </c>
      <c r="F134" s="80" t="s">
        <v>778</v>
      </c>
      <c r="G134" s="80"/>
      <c r="H134" s="185">
        <f>'Прил.13'!H134</f>
        <v>1</v>
      </c>
    </row>
    <row r="135" spans="2:8" ht="12.75" hidden="1">
      <c r="B135" s="87" t="s">
        <v>762</v>
      </c>
      <c r="C135" s="80" t="s">
        <v>713</v>
      </c>
      <c r="D135" s="80" t="s">
        <v>693</v>
      </c>
      <c r="E135" s="99" t="s">
        <v>506</v>
      </c>
      <c r="F135" s="80" t="s">
        <v>778</v>
      </c>
      <c r="G135" s="80">
        <v>2</v>
      </c>
      <c r="H135" s="185">
        <f>'Прил.13'!H135</f>
        <v>1</v>
      </c>
    </row>
    <row r="136" spans="2:8" ht="12.75">
      <c r="B136" s="102" t="s">
        <v>359</v>
      </c>
      <c r="C136" s="79" t="s">
        <v>718</v>
      </c>
      <c r="D136" s="79"/>
      <c r="E136" s="79"/>
      <c r="F136" s="79"/>
      <c r="G136" s="79"/>
      <c r="H136" s="185">
        <f>'Прил.13'!H136</f>
        <v>722.6</v>
      </c>
    </row>
    <row r="137" spans="2:8" ht="12.75" hidden="1">
      <c r="B137" s="96" t="s">
        <v>762</v>
      </c>
      <c r="C137" s="35"/>
      <c r="D137" s="80"/>
      <c r="E137" s="80"/>
      <c r="F137" s="80"/>
      <c r="G137" s="80" t="s">
        <v>751</v>
      </c>
      <c r="H137" s="185">
        <f>'Прил.13'!H137</f>
        <v>10</v>
      </c>
    </row>
    <row r="138" spans="2:8" ht="12.75" hidden="1">
      <c r="B138" s="96" t="s">
        <v>740</v>
      </c>
      <c r="C138" s="35"/>
      <c r="D138" s="35"/>
      <c r="E138" s="35"/>
      <c r="F138" s="35"/>
      <c r="G138" s="35">
        <v>4</v>
      </c>
      <c r="H138" s="185">
        <f>'Прил.13'!H138</f>
        <v>712.6</v>
      </c>
    </row>
    <row r="139" spans="2:8" ht="12.75" hidden="1">
      <c r="B139" s="126" t="s">
        <v>359</v>
      </c>
      <c r="C139" s="80" t="s">
        <v>718</v>
      </c>
      <c r="D139" s="80"/>
      <c r="E139" s="121"/>
      <c r="F139" s="80"/>
      <c r="G139" s="80"/>
      <c r="H139" s="185" t="e">
        <f>'Прил.13'!#REF!</f>
        <v>#REF!</v>
      </c>
    </row>
    <row r="140" spans="2:8" ht="12.75">
      <c r="B140" s="87" t="s">
        <v>190</v>
      </c>
      <c r="C140" s="80" t="s">
        <v>718</v>
      </c>
      <c r="D140" s="80" t="s">
        <v>189</v>
      </c>
      <c r="E140" s="103"/>
      <c r="F140" s="80"/>
      <c r="G140" s="80"/>
      <c r="H140" s="186">
        <f>'Прил.13'!H139</f>
        <v>712.6</v>
      </c>
    </row>
    <row r="141" spans="2:8" ht="12.75" hidden="1">
      <c r="B141" s="96" t="s">
        <v>764</v>
      </c>
      <c r="C141" s="80" t="s">
        <v>718</v>
      </c>
      <c r="D141" s="80" t="s">
        <v>189</v>
      </c>
      <c r="E141" s="121" t="s">
        <v>765</v>
      </c>
      <c r="F141" s="79"/>
      <c r="G141" s="79"/>
      <c r="H141" s="186">
        <f>'Прил.13'!H140</f>
        <v>712.6</v>
      </c>
    </row>
    <row r="142" spans="2:8" ht="25.5" hidden="1">
      <c r="B142" s="87" t="s">
        <v>4</v>
      </c>
      <c r="C142" s="80" t="s">
        <v>718</v>
      </c>
      <c r="D142" s="80" t="s">
        <v>189</v>
      </c>
      <c r="E142" s="80" t="s">
        <v>5</v>
      </c>
      <c r="F142" s="80"/>
      <c r="G142" s="80"/>
      <c r="H142" s="186">
        <f>'Прил.13'!H141</f>
        <v>712.6</v>
      </c>
    </row>
    <row r="143" spans="2:8" ht="12.75" hidden="1">
      <c r="B143" s="96" t="s">
        <v>292</v>
      </c>
      <c r="C143" s="80" t="s">
        <v>718</v>
      </c>
      <c r="D143" s="80" t="s">
        <v>189</v>
      </c>
      <c r="E143" s="80" t="s">
        <v>5</v>
      </c>
      <c r="F143" s="80" t="s">
        <v>6</v>
      </c>
      <c r="G143" s="80"/>
      <c r="H143" s="186">
        <f>'Прил.13'!H142</f>
        <v>712.6</v>
      </c>
    </row>
    <row r="144" spans="2:8" ht="12.75" hidden="1">
      <c r="B144" s="96" t="s">
        <v>296</v>
      </c>
      <c r="C144" s="80" t="s">
        <v>718</v>
      </c>
      <c r="D144" s="80" t="s">
        <v>189</v>
      </c>
      <c r="E144" s="80" t="s">
        <v>5</v>
      </c>
      <c r="F144" s="80" t="s">
        <v>295</v>
      </c>
      <c r="G144" s="80"/>
      <c r="H144" s="186">
        <f>'Прил.13'!H143</f>
        <v>712.6</v>
      </c>
    </row>
    <row r="145" spans="2:8" ht="12.75" hidden="1">
      <c r="B145" s="87" t="s">
        <v>740</v>
      </c>
      <c r="C145" s="80" t="s">
        <v>718</v>
      </c>
      <c r="D145" s="80" t="s">
        <v>189</v>
      </c>
      <c r="E145" s="80" t="s">
        <v>5</v>
      </c>
      <c r="F145" s="80" t="s">
        <v>295</v>
      </c>
      <c r="G145" s="80" t="s">
        <v>757</v>
      </c>
      <c r="H145" s="186">
        <f>'Прил.13'!H144</f>
        <v>712.6</v>
      </c>
    </row>
    <row r="146" spans="2:8" ht="12.75">
      <c r="B146" s="87" t="s">
        <v>358</v>
      </c>
      <c r="C146" s="80" t="s">
        <v>718</v>
      </c>
      <c r="D146" s="80" t="s">
        <v>719</v>
      </c>
      <c r="E146" s="80"/>
      <c r="F146" s="80"/>
      <c r="G146" s="80"/>
      <c r="H146" s="186">
        <f>'Прил.13'!H145</f>
        <v>10</v>
      </c>
    </row>
    <row r="147" spans="2:8" ht="12.75" hidden="1">
      <c r="B147" s="96" t="s">
        <v>764</v>
      </c>
      <c r="C147" s="80" t="s">
        <v>718</v>
      </c>
      <c r="D147" s="80" t="s">
        <v>719</v>
      </c>
      <c r="E147" s="121" t="s">
        <v>765</v>
      </c>
      <c r="F147" s="80"/>
      <c r="G147" s="80"/>
      <c r="H147" s="185">
        <f>'Прил.13'!H146</f>
        <v>10</v>
      </c>
    </row>
    <row r="148" spans="2:8" ht="25.5" hidden="1">
      <c r="B148" s="87" t="s">
        <v>799</v>
      </c>
      <c r="C148" s="80" t="s">
        <v>718</v>
      </c>
      <c r="D148" s="80" t="s">
        <v>719</v>
      </c>
      <c r="E148" s="80" t="s">
        <v>8</v>
      </c>
      <c r="F148" s="80"/>
      <c r="G148" s="80"/>
      <c r="H148" s="185">
        <f>'Прил.13'!H147</f>
        <v>10</v>
      </c>
    </row>
    <row r="149" spans="2:8" ht="12.75" hidden="1">
      <c r="B149" s="96" t="s">
        <v>775</v>
      </c>
      <c r="C149" s="80" t="s">
        <v>718</v>
      </c>
      <c r="D149" s="80" t="s">
        <v>719</v>
      </c>
      <c r="E149" s="80" t="s">
        <v>8</v>
      </c>
      <c r="F149" s="80" t="s">
        <v>776</v>
      </c>
      <c r="G149" s="80"/>
      <c r="H149" s="185">
        <f>'Прил.13'!H148</f>
        <v>10</v>
      </c>
    </row>
    <row r="150" spans="2:8" ht="12.75" hidden="1">
      <c r="B150" s="96" t="s">
        <v>777</v>
      </c>
      <c r="C150" s="80" t="s">
        <v>718</v>
      </c>
      <c r="D150" s="80" t="s">
        <v>719</v>
      </c>
      <c r="E150" s="80" t="s">
        <v>8</v>
      </c>
      <c r="F150" s="80" t="s">
        <v>778</v>
      </c>
      <c r="G150" s="80"/>
      <c r="H150" s="185">
        <f>'Прил.13'!H149</f>
        <v>10</v>
      </c>
    </row>
    <row r="151" spans="2:8" ht="12.75" hidden="1">
      <c r="B151" s="87" t="s">
        <v>762</v>
      </c>
      <c r="C151" s="80" t="s">
        <v>718</v>
      </c>
      <c r="D151" s="80" t="s">
        <v>719</v>
      </c>
      <c r="E151" s="80" t="s">
        <v>8</v>
      </c>
      <c r="F151" s="80" t="s">
        <v>778</v>
      </c>
      <c r="G151" s="80">
        <v>2</v>
      </c>
      <c r="H151" s="185">
        <f>'Прил.13'!H150</f>
        <v>10</v>
      </c>
    </row>
    <row r="152" spans="2:8" ht="12.75">
      <c r="B152" s="104" t="s">
        <v>360</v>
      </c>
      <c r="C152" s="79" t="s">
        <v>720</v>
      </c>
      <c r="D152" s="79"/>
      <c r="E152" s="79"/>
      <c r="F152" s="79"/>
      <c r="G152" s="79"/>
      <c r="H152" s="185">
        <f>'Прил.13'!H151</f>
        <v>10</v>
      </c>
    </row>
    <row r="153" spans="2:8" ht="12.75" hidden="1">
      <c r="B153" s="96" t="s">
        <v>762</v>
      </c>
      <c r="C153" s="35"/>
      <c r="D153" s="80"/>
      <c r="E153" s="80"/>
      <c r="F153" s="80"/>
      <c r="G153" s="80" t="s">
        <v>751</v>
      </c>
      <c r="H153" s="185">
        <f>'Прил.13'!H152</f>
        <v>10</v>
      </c>
    </row>
    <row r="154" spans="2:8" ht="25.5">
      <c r="B154" s="87" t="s">
        <v>362</v>
      </c>
      <c r="C154" s="80" t="s">
        <v>720</v>
      </c>
      <c r="D154" s="80" t="s">
        <v>721</v>
      </c>
      <c r="E154" s="80"/>
      <c r="F154" s="80"/>
      <c r="G154" s="80"/>
      <c r="H154" s="186">
        <f>'Прил.13'!H153</f>
        <v>10</v>
      </c>
    </row>
    <row r="155" spans="2:8" ht="12.75" hidden="1">
      <c r="B155" s="96" t="s">
        <v>764</v>
      </c>
      <c r="C155" s="80" t="s">
        <v>720</v>
      </c>
      <c r="D155" s="80" t="s">
        <v>721</v>
      </c>
      <c r="E155" s="121" t="s">
        <v>765</v>
      </c>
      <c r="F155" s="80"/>
      <c r="G155" s="80"/>
      <c r="H155" s="185">
        <f>'Прил.13'!H154</f>
        <v>10</v>
      </c>
    </row>
    <row r="156" spans="2:8" ht="25.5" hidden="1">
      <c r="B156" s="87" t="s">
        <v>9</v>
      </c>
      <c r="C156" s="80" t="s">
        <v>720</v>
      </c>
      <c r="D156" s="80" t="s">
        <v>721</v>
      </c>
      <c r="E156" s="80" t="s">
        <v>10</v>
      </c>
      <c r="F156" s="80"/>
      <c r="G156" s="80"/>
      <c r="H156" s="185">
        <f>'Прил.13'!H155</f>
        <v>10</v>
      </c>
    </row>
    <row r="157" spans="2:8" ht="12.75" hidden="1">
      <c r="B157" s="96" t="s">
        <v>775</v>
      </c>
      <c r="C157" s="80" t="s">
        <v>720</v>
      </c>
      <c r="D157" s="80" t="s">
        <v>721</v>
      </c>
      <c r="E157" s="80" t="s">
        <v>10</v>
      </c>
      <c r="F157" s="80" t="s">
        <v>776</v>
      </c>
      <c r="G157" s="80"/>
      <c r="H157" s="185">
        <f>'Прил.13'!H156</f>
        <v>10</v>
      </c>
    </row>
    <row r="158" spans="2:8" ht="12.75" hidden="1">
      <c r="B158" s="96" t="s">
        <v>777</v>
      </c>
      <c r="C158" s="80" t="s">
        <v>720</v>
      </c>
      <c r="D158" s="80" t="s">
        <v>721</v>
      </c>
      <c r="E158" s="80" t="s">
        <v>10</v>
      </c>
      <c r="F158" s="80" t="s">
        <v>778</v>
      </c>
      <c r="G158" s="80"/>
      <c r="H158" s="185">
        <f>'Прил.13'!H157</f>
        <v>10</v>
      </c>
    </row>
    <row r="159" spans="2:8" ht="12.75" hidden="1">
      <c r="B159" s="87" t="s">
        <v>762</v>
      </c>
      <c r="C159" s="80" t="s">
        <v>720</v>
      </c>
      <c r="D159" s="80" t="s">
        <v>721</v>
      </c>
      <c r="E159" s="80" t="s">
        <v>10</v>
      </c>
      <c r="F159" s="80" t="s">
        <v>778</v>
      </c>
      <c r="G159" s="80">
        <v>2</v>
      </c>
      <c r="H159" s="185">
        <f>'Прил.13'!H158</f>
        <v>10</v>
      </c>
    </row>
    <row r="160" spans="2:8" ht="12.75">
      <c r="B160" s="104" t="s">
        <v>342</v>
      </c>
      <c r="C160" s="79" t="s">
        <v>722</v>
      </c>
      <c r="D160" s="79"/>
      <c r="E160" s="79"/>
      <c r="F160" s="79"/>
      <c r="G160" s="79"/>
      <c r="H160" s="185">
        <f>'Прил.13'!H159</f>
        <v>3388</v>
      </c>
    </row>
    <row r="161" spans="2:8" ht="12.75" hidden="1">
      <c r="B161" s="93" t="s">
        <v>762</v>
      </c>
      <c r="C161" s="94"/>
      <c r="D161" s="94"/>
      <c r="E161" s="94"/>
      <c r="F161" s="94"/>
      <c r="G161" s="94">
        <v>2</v>
      </c>
      <c r="H161" s="185">
        <f>'Прил.13'!H160</f>
        <v>3388</v>
      </c>
    </row>
    <row r="162" spans="2:8" ht="12.75">
      <c r="B162" s="87" t="s">
        <v>695</v>
      </c>
      <c r="C162" s="80" t="s">
        <v>722</v>
      </c>
      <c r="D162" s="80" t="s">
        <v>694</v>
      </c>
      <c r="E162" s="80"/>
      <c r="F162" s="80"/>
      <c r="G162" s="80"/>
      <c r="H162" s="186">
        <f>'Прил.13'!H161</f>
        <v>55</v>
      </c>
    </row>
    <row r="163" spans="2:8" ht="25.5" hidden="1">
      <c r="B163" s="87" t="s">
        <v>513</v>
      </c>
      <c r="C163" s="80" t="s">
        <v>722</v>
      </c>
      <c r="D163" s="80" t="s">
        <v>694</v>
      </c>
      <c r="E163" s="80" t="s">
        <v>11</v>
      </c>
      <c r="F163" s="80"/>
      <c r="G163" s="80"/>
      <c r="H163" s="186">
        <f>'Прил.13'!H162</f>
        <v>55</v>
      </c>
    </row>
    <row r="164" spans="2:8" ht="25.5" hidden="1">
      <c r="B164" s="87" t="s">
        <v>514</v>
      </c>
      <c r="C164" s="80" t="s">
        <v>722</v>
      </c>
      <c r="D164" s="80" t="s">
        <v>694</v>
      </c>
      <c r="E164" s="80" t="s">
        <v>12</v>
      </c>
      <c r="F164" s="80"/>
      <c r="G164" s="80"/>
      <c r="H164" s="186">
        <f>'Прил.13'!H163</f>
        <v>55</v>
      </c>
    </row>
    <row r="165" spans="2:8" ht="12.75" hidden="1">
      <c r="B165" s="87" t="s">
        <v>13</v>
      </c>
      <c r="C165" s="80" t="s">
        <v>722</v>
      </c>
      <c r="D165" s="80" t="s">
        <v>694</v>
      </c>
      <c r="E165" s="80" t="s">
        <v>12</v>
      </c>
      <c r="F165" s="80" t="s">
        <v>14</v>
      </c>
      <c r="G165" s="80"/>
      <c r="H165" s="186">
        <f>'Прил.13'!H164</f>
        <v>55</v>
      </c>
    </row>
    <row r="166" spans="2:8" ht="12.75" hidden="1">
      <c r="B166" s="87" t="s">
        <v>210</v>
      </c>
      <c r="C166" s="80" t="s">
        <v>722</v>
      </c>
      <c r="D166" s="80" t="s">
        <v>694</v>
      </c>
      <c r="E166" s="80" t="s">
        <v>12</v>
      </c>
      <c r="F166" s="80" t="s">
        <v>211</v>
      </c>
      <c r="G166" s="80"/>
      <c r="H166" s="186">
        <f>'Прил.13'!H165</f>
        <v>55</v>
      </c>
    </row>
    <row r="167" spans="2:8" ht="12.75" hidden="1">
      <c r="B167" s="87" t="s">
        <v>762</v>
      </c>
      <c r="C167" s="80" t="s">
        <v>722</v>
      </c>
      <c r="D167" s="80" t="s">
        <v>694</v>
      </c>
      <c r="E167" s="80" t="s">
        <v>12</v>
      </c>
      <c r="F167" s="80" t="s">
        <v>211</v>
      </c>
      <c r="G167" s="80">
        <v>2</v>
      </c>
      <c r="H167" s="186">
        <f>'Прил.13'!H166</f>
        <v>55</v>
      </c>
    </row>
    <row r="168" spans="2:8" ht="12.75">
      <c r="B168" s="87" t="s">
        <v>711</v>
      </c>
      <c r="C168" s="80" t="s">
        <v>722</v>
      </c>
      <c r="D168" s="80" t="s">
        <v>710</v>
      </c>
      <c r="E168" s="80"/>
      <c r="F168" s="80"/>
      <c r="G168" s="80"/>
      <c r="H168" s="186">
        <f>'Прил.13'!H167</f>
        <v>400</v>
      </c>
    </row>
    <row r="169" spans="2:8" ht="12.75" hidden="1">
      <c r="B169" s="96" t="s">
        <v>764</v>
      </c>
      <c r="C169" s="80" t="s">
        <v>722</v>
      </c>
      <c r="D169" s="80" t="s">
        <v>710</v>
      </c>
      <c r="E169" s="121" t="s">
        <v>765</v>
      </c>
      <c r="F169" s="80"/>
      <c r="G169" s="80"/>
      <c r="H169" s="186">
        <f>'Прил.13'!H168</f>
        <v>400</v>
      </c>
    </row>
    <row r="170" spans="2:8" ht="12.75" hidden="1">
      <c r="B170" s="96" t="s">
        <v>15</v>
      </c>
      <c r="C170" s="80" t="s">
        <v>722</v>
      </c>
      <c r="D170" s="80" t="s">
        <v>710</v>
      </c>
      <c r="E170" s="121" t="s">
        <v>16</v>
      </c>
      <c r="F170" s="80"/>
      <c r="G170" s="80"/>
      <c r="H170" s="186">
        <f>'Прил.13'!H169</f>
        <v>400</v>
      </c>
    </row>
    <row r="171" spans="2:8" ht="12.75" hidden="1">
      <c r="B171" s="96" t="s">
        <v>780</v>
      </c>
      <c r="C171" s="80" t="s">
        <v>722</v>
      </c>
      <c r="D171" s="80" t="s">
        <v>710</v>
      </c>
      <c r="E171" s="121" t="s">
        <v>16</v>
      </c>
      <c r="F171" s="80" t="s">
        <v>472</v>
      </c>
      <c r="G171" s="80"/>
      <c r="H171" s="186">
        <f>'Прил.13'!H170</f>
        <v>400</v>
      </c>
    </row>
    <row r="172" spans="2:8" ht="25.5" hidden="1">
      <c r="B172" s="87" t="s">
        <v>551</v>
      </c>
      <c r="C172" s="80" t="s">
        <v>722</v>
      </c>
      <c r="D172" s="80" t="s">
        <v>710</v>
      </c>
      <c r="E172" s="121" t="s">
        <v>16</v>
      </c>
      <c r="F172" s="80" t="s">
        <v>550</v>
      </c>
      <c r="G172" s="80"/>
      <c r="H172" s="186">
        <f>'Прил.13'!H171</f>
        <v>400</v>
      </c>
    </row>
    <row r="173" spans="2:8" ht="12.75" hidden="1">
      <c r="B173" s="87" t="s">
        <v>762</v>
      </c>
      <c r="C173" s="80" t="s">
        <v>722</v>
      </c>
      <c r="D173" s="80" t="s">
        <v>710</v>
      </c>
      <c r="E173" s="121" t="s">
        <v>16</v>
      </c>
      <c r="F173" s="80" t="s">
        <v>550</v>
      </c>
      <c r="G173" s="80">
        <v>2</v>
      </c>
      <c r="H173" s="186">
        <f>'Прил.13'!H172</f>
        <v>400</v>
      </c>
    </row>
    <row r="174" spans="2:8" ht="12.75">
      <c r="B174" s="87" t="s">
        <v>155</v>
      </c>
      <c r="C174" s="80" t="s">
        <v>722</v>
      </c>
      <c r="D174" s="80" t="s">
        <v>154</v>
      </c>
      <c r="E174" s="80"/>
      <c r="F174" s="80"/>
      <c r="G174" s="80"/>
      <c r="H174" s="186">
        <f>'Прил.13'!H173</f>
        <v>2933</v>
      </c>
    </row>
    <row r="175" spans="2:8" ht="12.75" hidden="1">
      <c r="B175" s="96" t="s">
        <v>764</v>
      </c>
      <c r="C175" s="80" t="s">
        <v>722</v>
      </c>
      <c r="D175" s="80" t="s">
        <v>154</v>
      </c>
      <c r="E175" s="121" t="s">
        <v>765</v>
      </c>
      <c r="F175" s="80"/>
      <c r="G175" s="80"/>
      <c r="H175" s="185">
        <f>'Прил.13'!H174</f>
        <v>2933</v>
      </c>
    </row>
    <row r="176" spans="2:8" ht="12.75" hidden="1">
      <c r="B176" s="87" t="s">
        <v>17</v>
      </c>
      <c r="C176" s="80" t="s">
        <v>722</v>
      </c>
      <c r="D176" s="80" t="s">
        <v>154</v>
      </c>
      <c r="E176" s="121" t="s">
        <v>18</v>
      </c>
      <c r="F176" s="80"/>
      <c r="G176" s="80"/>
      <c r="H176" s="185">
        <f>'Прил.13'!H175</f>
        <v>2933</v>
      </c>
    </row>
    <row r="177" spans="2:8" ht="12.75" hidden="1">
      <c r="B177" s="96" t="s">
        <v>775</v>
      </c>
      <c r="C177" s="80" t="s">
        <v>722</v>
      </c>
      <c r="D177" s="80" t="s">
        <v>154</v>
      </c>
      <c r="E177" s="121" t="s">
        <v>18</v>
      </c>
      <c r="F177" s="80" t="s">
        <v>776</v>
      </c>
      <c r="G177" s="80"/>
      <c r="H177" s="185">
        <f>'Прил.13'!H176</f>
        <v>2933</v>
      </c>
    </row>
    <row r="178" spans="2:8" ht="12.75" hidden="1">
      <c r="B178" s="96" t="s">
        <v>777</v>
      </c>
      <c r="C178" s="80" t="s">
        <v>722</v>
      </c>
      <c r="D178" s="80" t="s">
        <v>154</v>
      </c>
      <c r="E178" s="121" t="s">
        <v>18</v>
      </c>
      <c r="F178" s="80" t="s">
        <v>778</v>
      </c>
      <c r="G178" s="80"/>
      <c r="H178" s="185">
        <f>'Прил.13'!H177</f>
        <v>2933</v>
      </c>
    </row>
    <row r="179" spans="2:8" ht="12.75" hidden="1">
      <c r="B179" s="87" t="s">
        <v>762</v>
      </c>
      <c r="C179" s="80" t="s">
        <v>722</v>
      </c>
      <c r="D179" s="80" t="s">
        <v>154</v>
      </c>
      <c r="E179" s="121" t="s">
        <v>18</v>
      </c>
      <c r="F179" s="80" t="s">
        <v>778</v>
      </c>
      <c r="G179" s="80">
        <v>2</v>
      </c>
      <c r="H179" s="185">
        <f>'Прил.13'!H178</f>
        <v>2933</v>
      </c>
    </row>
    <row r="180" spans="2:8" ht="12.75">
      <c r="B180" s="104" t="s">
        <v>343</v>
      </c>
      <c r="C180" s="79" t="s">
        <v>723</v>
      </c>
      <c r="D180" s="79"/>
      <c r="E180" s="79"/>
      <c r="F180" s="79"/>
      <c r="G180" s="79"/>
      <c r="H180" s="185">
        <f>'Прил.13'!H179</f>
        <v>626.3</v>
      </c>
    </row>
    <row r="181" spans="2:8" ht="12.75" hidden="1">
      <c r="B181" s="93" t="s">
        <v>762</v>
      </c>
      <c r="C181" s="94"/>
      <c r="D181" s="94"/>
      <c r="E181" s="94"/>
      <c r="F181" s="94"/>
      <c r="G181" s="94">
        <v>2</v>
      </c>
      <c r="H181" s="185">
        <f>'Прил.13'!H180</f>
        <v>626.3</v>
      </c>
    </row>
    <row r="182" spans="2:8" ht="12.75">
      <c r="B182" s="87" t="s">
        <v>656</v>
      </c>
      <c r="C182" s="80" t="s">
        <v>723</v>
      </c>
      <c r="D182" s="80" t="s">
        <v>655</v>
      </c>
      <c r="E182" s="80"/>
      <c r="F182" s="80"/>
      <c r="G182" s="80"/>
      <c r="H182" s="186">
        <f>'Прил.13'!H181</f>
        <v>526.3</v>
      </c>
    </row>
    <row r="183" spans="2:8" ht="12.75" hidden="1">
      <c r="B183" s="96" t="s">
        <v>764</v>
      </c>
      <c r="C183" s="80" t="s">
        <v>723</v>
      </c>
      <c r="D183" s="80" t="s">
        <v>655</v>
      </c>
      <c r="E183" s="97" t="s">
        <v>765</v>
      </c>
      <c r="F183" s="80"/>
      <c r="G183" s="80"/>
      <c r="H183" s="186">
        <f>'Прил.13'!H182</f>
        <v>526.3</v>
      </c>
    </row>
    <row r="184" spans="2:8" ht="25.5" hidden="1">
      <c r="B184" s="155" t="s">
        <v>102</v>
      </c>
      <c r="C184" s="80" t="s">
        <v>723</v>
      </c>
      <c r="D184" s="80" t="s">
        <v>655</v>
      </c>
      <c r="E184" s="80" t="s">
        <v>101</v>
      </c>
      <c r="F184" s="80"/>
      <c r="G184" s="80"/>
      <c r="H184" s="186">
        <f>'Прил.13'!H183</f>
        <v>247.8</v>
      </c>
    </row>
    <row r="185" spans="2:8" ht="12.75" hidden="1">
      <c r="B185" s="96" t="s">
        <v>775</v>
      </c>
      <c r="C185" s="80" t="s">
        <v>723</v>
      </c>
      <c r="D185" s="80" t="s">
        <v>655</v>
      </c>
      <c r="E185" s="80" t="s">
        <v>101</v>
      </c>
      <c r="F185" s="80" t="s">
        <v>776</v>
      </c>
      <c r="G185" s="156"/>
      <c r="H185" s="186">
        <f>'Прил.13'!H184</f>
        <v>247.8</v>
      </c>
    </row>
    <row r="186" spans="2:8" ht="12.75" hidden="1">
      <c r="B186" s="96" t="s">
        <v>777</v>
      </c>
      <c r="C186" s="80" t="s">
        <v>723</v>
      </c>
      <c r="D186" s="80" t="s">
        <v>655</v>
      </c>
      <c r="E186" s="80" t="s">
        <v>101</v>
      </c>
      <c r="F186" s="80" t="s">
        <v>778</v>
      </c>
      <c r="G186" s="80"/>
      <c r="H186" s="186">
        <f>'Прил.13'!H185</f>
        <v>247.8</v>
      </c>
    </row>
    <row r="187" spans="2:8" ht="12.75" hidden="1">
      <c r="B187" s="87" t="s">
        <v>762</v>
      </c>
      <c r="C187" s="80" t="s">
        <v>723</v>
      </c>
      <c r="D187" s="80" t="s">
        <v>655</v>
      </c>
      <c r="E187" s="80" t="s">
        <v>101</v>
      </c>
      <c r="F187" s="80" t="s">
        <v>778</v>
      </c>
      <c r="G187" s="80">
        <v>2</v>
      </c>
      <c r="H187" s="186">
        <f>'Прил.13'!H186</f>
        <v>247.8</v>
      </c>
    </row>
    <row r="188" spans="2:8" ht="25.5" hidden="1">
      <c r="B188" s="155" t="s">
        <v>658</v>
      </c>
      <c r="C188" s="80" t="s">
        <v>723</v>
      </c>
      <c r="D188" s="80" t="s">
        <v>655</v>
      </c>
      <c r="E188" s="80" t="s">
        <v>657</v>
      </c>
      <c r="F188" s="80"/>
      <c r="G188" s="80"/>
      <c r="H188" s="186">
        <f>'Прил.13'!H187</f>
        <v>278.5</v>
      </c>
    </row>
    <row r="189" spans="2:8" ht="12.75" hidden="1">
      <c r="B189" s="96" t="s">
        <v>780</v>
      </c>
      <c r="C189" s="80" t="s">
        <v>723</v>
      </c>
      <c r="D189" s="80" t="s">
        <v>655</v>
      </c>
      <c r="E189" s="80" t="s">
        <v>657</v>
      </c>
      <c r="F189" s="105">
        <v>800</v>
      </c>
      <c r="G189" s="156"/>
      <c r="H189" s="186">
        <f>'Прил.13'!H188</f>
        <v>278.5</v>
      </c>
    </row>
    <row r="190" spans="2:8" ht="25.5" hidden="1">
      <c r="B190" s="87" t="s">
        <v>551</v>
      </c>
      <c r="C190" s="80" t="s">
        <v>723</v>
      </c>
      <c r="D190" s="80" t="s">
        <v>655</v>
      </c>
      <c r="E190" s="80" t="s">
        <v>657</v>
      </c>
      <c r="F190" s="80" t="s">
        <v>550</v>
      </c>
      <c r="G190" s="80"/>
      <c r="H190" s="186">
        <f>'Прил.13'!H189</f>
        <v>278.5</v>
      </c>
    </row>
    <row r="191" spans="2:8" ht="12.75" hidden="1">
      <c r="B191" s="87" t="s">
        <v>762</v>
      </c>
      <c r="C191" s="80" t="s">
        <v>723</v>
      </c>
      <c r="D191" s="80" t="s">
        <v>655</v>
      </c>
      <c r="E191" s="80" t="s">
        <v>657</v>
      </c>
      <c r="F191" s="80" t="s">
        <v>550</v>
      </c>
      <c r="G191" s="80">
        <v>2</v>
      </c>
      <c r="H191" s="186">
        <f>'Прил.13'!H190</f>
        <v>278.5</v>
      </c>
    </row>
    <row r="192" spans="2:11" ht="12.75">
      <c r="B192" s="87" t="s">
        <v>696</v>
      </c>
      <c r="C192" s="80" t="s">
        <v>723</v>
      </c>
      <c r="D192" s="80" t="s">
        <v>697</v>
      </c>
      <c r="E192" s="80"/>
      <c r="F192" s="80"/>
      <c r="G192" s="80"/>
      <c r="H192" s="186">
        <f>'Прил.13'!H191</f>
        <v>100</v>
      </c>
      <c r="K192" s="88"/>
    </row>
    <row r="193" spans="2:8" ht="12.75" hidden="1">
      <c r="B193" s="96" t="s">
        <v>764</v>
      </c>
      <c r="C193" s="80" t="s">
        <v>723</v>
      </c>
      <c r="D193" s="80" t="s">
        <v>697</v>
      </c>
      <c r="E193" s="121" t="s">
        <v>765</v>
      </c>
      <c r="F193" s="80"/>
      <c r="G193" s="80"/>
      <c r="H193" s="185">
        <f>'Прил.13'!H192</f>
        <v>100</v>
      </c>
    </row>
    <row r="194" spans="2:8" ht="25.5" hidden="1">
      <c r="B194" s="87" t="s">
        <v>19</v>
      </c>
      <c r="C194" s="80" t="s">
        <v>723</v>
      </c>
      <c r="D194" s="80" t="s">
        <v>697</v>
      </c>
      <c r="E194" s="121" t="s">
        <v>20</v>
      </c>
      <c r="F194" s="80"/>
      <c r="G194" s="80"/>
      <c r="H194" s="185">
        <f>'Прил.13'!H193</f>
        <v>100</v>
      </c>
    </row>
    <row r="195" spans="2:8" ht="12.75" hidden="1">
      <c r="B195" s="96" t="s">
        <v>775</v>
      </c>
      <c r="C195" s="80" t="s">
        <v>723</v>
      </c>
      <c r="D195" s="80" t="s">
        <v>697</v>
      </c>
      <c r="E195" s="121" t="s">
        <v>20</v>
      </c>
      <c r="F195" s="80" t="s">
        <v>776</v>
      </c>
      <c r="G195" s="80"/>
      <c r="H195" s="185">
        <f>'Прил.13'!H194</f>
        <v>100</v>
      </c>
    </row>
    <row r="196" spans="2:8" ht="12.75" hidden="1">
      <c r="B196" s="96" t="s">
        <v>777</v>
      </c>
      <c r="C196" s="80" t="s">
        <v>723</v>
      </c>
      <c r="D196" s="80" t="s">
        <v>697</v>
      </c>
      <c r="E196" s="121" t="s">
        <v>20</v>
      </c>
      <c r="F196" s="80" t="s">
        <v>778</v>
      </c>
      <c r="G196" s="80"/>
      <c r="H196" s="185">
        <f>'Прил.13'!H195</f>
        <v>100</v>
      </c>
    </row>
    <row r="197" spans="2:8" ht="12.75" hidden="1">
      <c r="B197" s="87" t="s">
        <v>762</v>
      </c>
      <c r="C197" s="80" t="s">
        <v>723</v>
      </c>
      <c r="D197" s="80" t="s">
        <v>697</v>
      </c>
      <c r="E197" s="121" t="s">
        <v>20</v>
      </c>
      <c r="F197" s="80" t="s">
        <v>778</v>
      </c>
      <c r="G197" s="80">
        <v>2</v>
      </c>
      <c r="H197" s="185">
        <f>'Прил.13'!H196</f>
        <v>100</v>
      </c>
    </row>
    <row r="198" spans="2:8" ht="12.75">
      <c r="B198" s="104" t="s">
        <v>344</v>
      </c>
      <c r="C198" s="79" t="s">
        <v>724</v>
      </c>
      <c r="D198" s="79"/>
      <c r="E198" s="79"/>
      <c r="F198" s="79"/>
      <c r="G198" s="79"/>
      <c r="H198" s="185">
        <f>'Прил.13'!H197</f>
        <v>117637.09999999999</v>
      </c>
    </row>
    <row r="199" spans="2:8" ht="12.75" hidden="1">
      <c r="B199" s="93" t="s">
        <v>762</v>
      </c>
      <c r="C199" s="94"/>
      <c r="D199" s="94"/>
      <c r="E199" s="94"/>
      <c r="F199" s="94"/>
      <c r="G199" s="94">
        <v>2</v>
      </c>
      <c r="H199" s="185">
        <f>'Прил.13'!H198</f>
        <v>43819.700000000004</v>
      </c>
    </row>
    <row r="200" spans="2:8" ht="12.75" hidden="1">
      <c r="B200" s="93" t="s">
        <v>739</v>
      </c>
      <c r="C200" s="94"/>
      <c r="D200" s="94"/>
      <c r="E200" s="94"/>
      <c r="F200" s="94"/>
      <c r="G200" s="94">
        <v>3</v>
      </c>
      <c r="H200" s="185">
        <f>'Прил.13'!H199</f>
        <v>73817.4</v>
      </c>
    </row>
    <row r="201" spans="2:8" ht="12.75">
      <c r="B201" s="87" t="s">
        <v>345</v>
      </c>
      <c r="C201" s="80" t="s">
        <v>724</v>
      </c>
      <c r="D201" s="80" t="s">
        <v>725</v>
      </c>
      <c r="E201" s="79"/>
      <c r="F201" s="79"/>
      <c r="G201" s="79"/>
      <c r="H201" s="186">
        <f>'Прил.13'!H200</f>
        <v>21279.4</v>
      </c>
    </row>
    <row r="202" spans="2:8" ht="12.75" hidden="1">
      <c r="B202" s="96" t="s">
        <v>764</v>
      </c>
      <c r="C202" s="80" t="s">
        <v>724</v>
      </c>
      <c r="D202" s="80" t="s">
        <v>725</v>
      </c>
      <c r="E202" s="121" t="s">
        <v>765</v>
      </c>
      <c r="F202" s="80"/>
      <c r="G202" s="80"/>
      <c r="H202" s="186">
        <f>'Прил.13'!H201</f>
        <v>21269.4</v>
      </c>
    </row>
    <row r="203" spans="2:8" ht="63.75" hidden="1">
      <c r="B203" s="96" t="s">
        <v>800</v>
      </c>
      <c r="C203" s="80" t="s">
        <v>724</v>
      </c>
      <c r="D203" s="80" t="s">
        <v>725</v>
      </c>
      <c r="E203" s="115" t="s">
        <v>23</v>
      </c>
      <c r="F203" s="35"/>
      <c r="G203" s="80"/>
      <c r="H203" s="186">
        <f>'Прил.13'!H202</f>
        <v>9500</v>
      </c>
    </row>
    <row r="204" spans="2:8" ht="12.75" hidden="1">
      <c r="B204" s="87" t="s">
        <v>13</v>
      </c>
      <c r="C204" s="80" t="s">
        <v>724</v>
      </c>
      <c r="D204" s="80" t="s">
        <v>725</v>
      </c>
      <c r="E204" s="115" t="s">
        <v>23</v>
      </c>
      <c r="F204" s="80" t="s">
        <v>14</v>
      </c>
      <c r="G204" s="80"/>
      <c r="H204" s="186">
        <f>'Прил.13'!H203</f>
        <v>9500</v>
      </c>
    </row>
    <row r="205" spans="2:8" ht="25.5" hidden="1">
      <c r="B205" s="87" t="s">
        <v>294</v>
      </c>
      <c r="C205" s="80" t="s">
        <v>724</v>
      </c>
      <c r="D205" s="80" t="s">
        <v>725</v>
      </c>
      <c r="E205" s="115" t="s">
        <v>23</v>
      </c>
      <c r="F205" s="80" t="s">
        <v>293</v>
      </c>
      <c r="G205" s="80"/>
      <c r="H205" s="186">
        <f>'Прил.13'!H204</f>
        <v>9500</v>
      </c>
    </row>
    <row r="206" spans="2:8" ht="12.75" hidden="1">
      <c r="B206" s="87" t="s">
        <v>739</v>
      </c>
      <c r="C206" s="80" t="s">
        <v>724</v>
      </c>
      <c r="D206" s="80" t="s">
        <v>725</v>
      </c>
      <c r="E206" s="115" t="s">
        <v>23</v>
      </c>
      <c r="F206" s="80" t="s">
        <v>293</v>
      </c>
      <c r="G206" s="80">
        <v>3</v>
      </c>
      <c r="H206" s="186">
        <f>'Прил.13'!H205</f>
        <v>9500</v>
      </c>
    </row>
    <row r="207" spans="2:8" ht="12.75" hidden="1">
      <c r="B207" s="87" t="s">
        <v>21</v>
      </c>
      <c r="C207" s="80" t="s">
        <v>724</v>
      </c>
      <c r="D207" s="80" t="s">
        <v>725</v>
      </c>
      <c r="E207" s="121" t="s">
        <v>22</v>
      </c>
      <c r="F207" s="80"/>
      <c r="G207" s="80"/>
      <c r="H207" s="186">
        <f>'Прил.13'!H206</f>
        <v>11769.4</v>
      </c>
    </row>
    <row r="208" spans="2:8" ht="12.75" hidden="1">
      <c r="B208" s="87" t="s">
        <v>13</v>
      </c>
      <c r="C208" s="80" t="s">
        <v>724</v>
      </c>
      <c r="D208" s="80" t="s">
        <v>725</v>
      </c>
      <c r="E208" s="121" t="s">
        <v>22</v>
      </c>
      <c r="F208" s="80" t="s">
        <v>14</v>
      </c>
      <c r="G208" s="80"/>
      <c r="H208" s="186">
        <f>'Прил.13'!H207</f>
        <v>11769.4</v>
      </c>
    </row>
    <row r="209" spans="2:8" ht="25.5" hidden="1">
      <c r="B209" s="87" t="s">
        <v>294</v>
      </c>
      <c r="C209" s="80" t="s">
        <v>724</v>
      </c>
      <c r="D209" s="80" t="s">
        <v>725</v>
      </c>
      <c r="E209" s="121" t="s">
        <v>22</v>
      </c>
      <c r="F209" s="80" t="s">
        <v>293</v>
      </c>
      <c r="G209" s="80"/>
      <c r="H209" s="186">
        <f>'Прил.13'!H208</f>
        <v>11420.4</v>
      </c>
    </row>
    <row r="210" spans="2:8" ht="12.75" hidden="1">
      <c r="B210" s="87" t="s">
        <v>762</v>
      </c>
      <c r="C210" s="80" t="s">
        <v>724</v>
      </c>
      <c r="D210" s="80" t="s">
        <v>725</v>
      </c>
      <c r="E210" s="121" t="s">
        <v>22</v>
      </c>
      <c r="F210" s="80" t="s">
        <v>293</v>
      </c>
      <c r="G210" s="80">
        <v>2</v>
      </c>
      <c r="H210" s="186">
        <f>'Прил.13'!H209</f>
        <v>11420.4</v>
      </c>
    </row>
    <row r="211" spans="2:8" ht="12.75" hidden="1">
      <c r="B211" s="87" t="s">
        <v>210</v>
      </c>
      <c r="C211" s="80" t="s">
        <v>724</v>
      </c>
      <c r="D211" s="80" t="s">
        <v>725</v>
      </c>
      <c r="E211" s="121" t="s">
        <v>22</v>
      </c>
      <c r="F211" s="35">
        <v>612</v>
      </c>
      <c r="G211" s="80"/>
      <c r="H211" s="186">
        <f>'Прил.13'!H210</f>
        <v>349</v>
      </c>
    </row>
    <row r="212" spans="2:8" ht="12.75" hidden="1">
      <c r="B212" s="87" t="s">
        <v>762</v>
      </c>
      <c r="C212" s="80" t="s">
        <v>724</v>
      </c>
      <c r="D212" s="80" t="s">
        <v>725</v>
      </c>
      <c r="E212" s="121" t="s">
        <v>22</v>
      </c>
      <c r="F212" s="35">
        <v>612</v>
      </c>
      <c r="G212" s="80">
        <v>2</v>
      </c>
      <c r="H212" s="186">
        <f>'Прил.13'!H211</f>
        <v>349</v>
      </c>
    </row>
    <row r="213" spans="2:8" ht="12.75" hidden="1">
      <c r="B213" s="87" t="s">
        <v>445</v>
      </c>
      <c r="C213" s="80" t="s">
        <v>724</v>
      </c>
      <c r="D213" s="80" t="s">
        <v>725</v>
      </c>
      <c r="E213" s="121" t="s">
        <v>446</v>
      </c>
      <c r="F213" s="35"/>
      <c r="G213" s="80"/>
      <c r="H213" s="186">
        <f>'Прил.13'!H212</f>
        <v>10</v>
      </c>
    </row>
    <row r="214" spans="2:8" ht="25.5" hidden="1">
      <c r="B214" s="87" t="s">
        <v>44</v>
      </c>
      <c r="C214" s="80" t="s">
        <v>724</v>
      </c>
      <c r="D214" s="80" t="s">
        <v>725</v>
      </c>
      <c r="E214" s="121" t="s">
        <v>45</v>
      </c>
      <c r="F214" s="35"/>
      <c r="G214" s="80"/>
      <c r="H214" s="186">
        <f>'Прил.13'!H213</f>
        <v>10</v>
      </c>
    </row>
    <row r="215" spans="2:8" ht="25.5" hidden="1">
      <c r="B215" s="87" t="s">
        <v>497</v>
      </c>
      <c r="C215" s="80" t="s">
        <v>724</v>
      </c>
      <c r="D215" s="80" t="s">
        <v>725</v>
      </c>
      <c r="E215" s="115" t="s">
        <v>498</v>
      </c>
      <c r="F215" s="35"/>
      <c r="G215" s="80"/>
      <c r="H215" s="186">
        <f>'Прил.13'!H214</f>
        <v>10</v>
      </c>
    </row>
    <row r="216" spans="2:8" ht="12.75" hidden="1">
      <c r="B216" s="87" t="s">
        <v>13</v>
      </c>
      <c r="C216" s="80" t="s">
        <v>724</v>
      </c>
      <c r="D216" s="80" t="s">
        <v>725</v>
      </c>
      <c r="E216" s="115" t="s">
        <v>498</v>
      </c>
      <c r="F216" s="80" t="s">
        <v>14</v>
      </c>
      <c r="G216" s="80"/>
      <c r="H216" s="186">
        <f>'Прил.13'!H215</f>
        <v>10</v>
      </c>
    </row>
    <row r="217" spans="2:8" ht="12.75" hidden="1">
      <c r="B217" s="87" t="s">
        <v>210</v>
      </c>
      <c r="C217" s="80" t="s">
        <v>724</v>
      </c>
      <c r="D217" s="80" t="s">
        <v>725</v>
      </c>
      <c r="E217" s="115" t="s">
        <v>498</v>
      </c>
      <c r="F217" s="35">
        <v>612</v>
      </c>
      <c r="G217" s="80"/>
      <c r="H217" s="186">
        <f>'Прил.13'!H216</f>
        <v>10</v>
      </c>
    </row>
    <row r="218" spans="2:8" ht="12.75" hidden="1">
      <c r="B218" s="87" t="s">
        <v>762</v>
      </c>
      <c r="C218" s="80" t="s">
        <v>724</v>
      </c>
      <c r="D218" s="80" t="s">
        <v>725</v>
      </c>
      <c r="E218" s="115" t="s">
        <v>498</v>
      </c>
      <c r="F218" s="35">
        <v>612</v>
      </c>
      <c r="G218" s="80">
        <v>2</v>
      </c>
      <c r="H218" s="186">
        <f>'Прил.13'!H217</f>
        <v>10</v>
      </c>
    </row>
    <row r="219" spans="2:8" ht="12.75">
      <c r="B219" s="87" t="s">
        <v>346</v>
      </c>
      <c r="C219" s="80" t="s">
        <v>724</v>
      </c>
      <c r="D219" s="80" t="s">
        <v>726</v>
      </c>
      <c r="E219" s="80"/>
      <c r="F219" s="80"/>
      <c r="G219" s="80"/>
      <c r="H219" s="186">
        <f>'Прил.13'!H218</f>
        <v>93876.1</v>
      </c>
    </row>
    <row r="220" spans="2:8" ht="12.75" hidden="1">
      <c r="B220" s="96" t="s">
        <v>764</v>
      </c>
      <c r="C220" s="80" t="s">
        <v>724</v>
      </c>
      <c r="D220" s="80" t="s">
        <v>726</v>
      </c>
      <c r="E220" s="121" t="s">
        <v>765</v>
      </c>
      <c r="F220" s="80"/>
      <c r="G220" s="80"/>
      <c r="H220" s="186">
        <f>'Прил.13'!H219</f>
        <v>93088.6</v>
      </c>
    </row>
    <row r="221" spans="2:11" ht="63.75" hidden="1">
      <c r="B221" s="96" t="s">
        <v>800</v>
      </c>
      <c r="C221" s="80" t="s">
        <v>724</v>
      </c>
      <c r="D221" s="80" t="s">
        <v>726</v>
      </c>
      <c r="E221" s="115" t="s">
        <v>23</v>
      </c>
      <c r="F221" s="35"/>
      <c r="G221" s="80"/>
      <c r="H221" s="186">
        <f>'Прил.13'!H220</f>
        <v>58470.2</v>
      </c>
      <c r="K221" s="88"/>
    </row>
    <row r="222" spans="2:8" ht="12.75" hidden="1">
      <c r="B222" s="87" t="s">
        <v>13</v>
      </c>
      <c r="C222" s="80" t="s">
        <v>724</v>
      </c>
      <c r="D222" s="80" t="s">
        <v>726</v>
      </c>
      <c r="E222" s="115" t="s">
        <v>23</v>
      </c>
      <c r="F222" s="80" t="s">
        <v>14</v>
      </c>
      <c r="G222" s="80"/>
      <c r="H222" s="186">
        <f>'Прил.13'!H221</f>
        <v>58470.2</v>
      </c>
    </row>
    <row r="223" spans="2:11" ht="25.5" hidden="1">
      <c r="B223" s="87" t="s">
        <v>294</v>
      </c>
      <c r="C223" s="80" t="s">
        <v>724</v>
      </c>
      <c r="D223" s="80" t="s">
        <v>726</v>
      </c>
      <c r="E223" s="115" t="s">
        <v>23</v>
      </c>
      <c r="F223" s="80" t="s">
        <v>293</v>
      </c>
      <c r="G223" s="80"/>
      <c r="H223" s="186">
        <f>'Прил.13'!H222</f>
        <v>58470.2</v>
      </c>
      <c r="K223" s="88"/>
    </row>
    <row r="224" spans="2:10" ht="12.75" hidden="1">
      <c r="B224" s="87" t="s">
        <v>739</v>
      </c>
      <c r="C224" s="80" t="s">
        <v>724</v>
      </c>
      <c r="D224" s="80" t="s">
        <v>726</v>
      </c>
      <c r="E224" s="115" t="s">
        <v>23</v>
      </c>
      <c r="F224" s="80" t="s">
        <v>293</v>
      </c>
      <c r="G224" s="80">
        <v>3</v>
      </c>
      <c r="H224" s="186">
        <f>'Прил.13'!H223</f>
        <v>58470.2</v>
      </c>
      <c r="J224" s="88"/>
    </row>
    <row r="225" spans="2:10" ht="33.75" customHeight="1" hidden="1">
      <c r="B225" s="96" t="s">
        <v>275</v>
      </c>
      <c r="C225" s="80" t="s">
        <v>724</v>
      </c>
      <c r="D225" s="80" t="s">
        <v>726</v>
      </c>
      <c r="E225" s="121" t="s">
        <v>499</v>
      </c>
      <c r="F225" s="79"/>
      <c r="G225" s="79"/>
      <c r="H225" s="186">
        <f>'Прил.13'!H224</f>
        <v>3885.8</v>
      </c>
      <c r="J225" s="88"/>
    </row>
    <row r="226" spans="2:8" ht="12.75" hidden="1">
      <c r="B226" s="87" t="s">
        <v>13</v>
      </c>
      <c r="C226" s="80" t="s">
        <v>724</v>
      </c>
      <c r="D226" s="80" t="s">
        <v>726</v>
      </c>
      <c r="E226" s="121" t="s">
        <v>499</v>
      </c>
      <c r="F226" s="80" t="s">
        <v>14</v>
      </c>
      <c r="G226" s="80"/>
      <c r="H226" s="186">
        <f>'Прил.13'!H225</f>
        <v>3885.8</v>
      </c>
    </row>
    <row r="227" spans="2:8" ht="25.5" hidden="1">
      <c r="B227" s="87" t="s">
        <v>294</v>
      </c>
      <c r="C227" s="80" t="s">
        <v>724</v>
      </c>
      <c r="D227" s="80" t="s">
        <v>726</v>
      </c>
      <c r="E227" s="121" t="s">
        <v>499</v>
      </c>
      <c r="F227" s="80" t="s">
        <v>293</v>
      </c>
      <c r="G227" s="80"/>
      <c r="H227" s="186">
        <f>'Прил.13'!H226</f>
        <v>3885.8</v>
      </c>
    </row>
    <row r="228" spans="2:8" ht="12.75" hidden="1">
      <c r="B228" s="87" t="s">
        <v>739</v>
      </c>
      <c r="C228" s="80" t="s">
        <v>724</v>
      </c>
      <c r="D228" s="80" t="s">
        <v>726</v>
      </c>
      <c r="E228" s="121" t="s">
        <v>499</v>
      </c>
      <c r="F228" s="80" t="s">
        <v>293</v>
      </c>
      <c r="G228" s="80">
        <v>3</v>
      </c>
      <c r="H228" s="186">
        <f>'Прил.13'!H227</f>
        <v>3885.8</v>
      </c>
    </row>
    <row r="229" spans="2:8" ht="12.75" hidden="1">
      <c r="B229" s="96" t="s">
        <v>222</v>
      </c>
      <c r="C229" s="80" t="s">
        <v>724</v>
      </c>
      <c r="D229" s="80" t="s">
        <v>726</v>
      </c>
      <c r="E229" s="115" t="s">
        <v>500</v>
      </c>
      <c r="F229" s="121"/>
      <c r="G229" s="79"/>
      <c r="H229" s="186">
        <f>'Прил.13'!H228</f>
        <v>1877.7</v>
      </c>
    </row>
    <row r="230" spans="2:8" ht="12.75" hidden="1">
      <c r="B230" s="87" t="s">
        <v>13</v>
      </c>
      <c r="C230" s="80" t="s">
        <v>724</v>
      </c>
      <c r="D230" s="80" t="s">
        <v>726</v>
      </c>
      <c r="E230" s="115" t="s">
        <v>500</v>
      </c>
      <c r="F230" s="80" t="s">
        <v>14</v>
      </c>
      <c r="G230" s="80"/>
      <c r="H230" s="186">
        <f>'Прил.13'!H229</f>
        <v>1877.7</v>
      </c>
    </row>
    <row r="231" spans="2:8" ht="25.5" hidden="1">
      <c r="B231" s="87" t="s">
        <v>294</v>
      </c>
      <c r="C231" s="80" t="s">
        <v>724</v>
      </c>
      <c r="D231" s="80" t="s">
        <v>726</v>
      </c>
      <c r="E231" s="115" t="s">
        <v>500</v>
      </c>
      <c r="F231" s="80" t="s">
        <v>293</v>
      </c>
      <c r="G231" s="80"/>
      <c r="H231" s="186">
        <f>'Прил.13'!H230</f>
        <v>1877.7</v>
      </c>
    </row>
    <row r="232" spans="2:8" ht="12.75" hidden="1">
      <c r="B232" s="87" t="s">
        <v>739</v>
      </c>
      <c r="C232" s="80" t="s">
        <v>724</v>
      </c>
      <c r="D232" s="80" t="s">
        <v>726</v>
      </c>
      <c r="E232" s="115" t="s">
        <v>500</v>
      </c>
      <c r="F232" s="80" t="s">
        <v>293</v>
      </c>
      <c r="G232" s="80">
        <v>3</v>
      </c>
      <c r="H232" s="186">
        <f>'Прил.13'!H231</f>
        <v>1877.7</v>
      </c>
    </row>
    <row r="233" spans="2:8" ht="12.75" hidden="1">
      <c r="B233" s="87" t="s">
        <v>223</v>
      </c>
      <c r="C233" s="80" t="s">
        <v>724</v>
      </c>
      <c r="D233" s="80" t="s">
        <v>726</v>
      </c>
      <c r="E233" s="121" t="s">
        <v>501</v>
      </c>
      <c r="F233" s="80"/>
      <c r="G233" s="80"/>
      <c r="H233" s="186">
        <f>'Прил.13'!H232</f>
        <v>21960.4</v>
      </c>
    </row>
    <row r="234" spans="2:8" ht="12.75" hidden="1">
      <c r="B234" s="87" t="s">
        <v>13</v>
      </c>
      <c r="C234" s="80" t="s">
        <v>724</v>
      </c>
      <c r="D234" s="80" t="s">
        <v>726</v>
      </c>
      <c r="E234" s="121" t="s">
        <v>501</v>
      </c>
      <c r="F234" s="80" t="s">
        <v>14</v>
      </c>
      <c r="G234" s="80"/>
      <c r="H234" s="186">
        <f>'Прил.13'!H233</f>
        <v>21960.4</v>
      </c>
    </row>
    <row r="235" spans="2:8" ht="25.5" hidden="1">
      <c r="B235" s="87" t="s">
        <v>294</v>
      </c>
      <c r="C235" s="80" t="s">
        <v>724</v>
      </c>
      <c r="D235" s="80" t="s">
        <v>726</v>
      </c>
      <c r="E235" s="121" t="s">
        <v>501</v>
      </c>
      <c r="F235" s="80" t="s">
        <v>293</v>
      </c>
      <c r="G235" s="80"/>
      <c r="H235" s="186">
        <f>'Прил.13'!H234</f>
        <v>21760.4</v>
      </c>
    </row>
    <row r="236" spans="2:8" ht="12.75" hidden="1">
      <c r="B236" s="87" t="s">
        <v>762</v>
      </c>
      <c r="C236" s="80" t="s">
        <v>724</v>
      </c>
      <c r="D236" s="80" t="s">
        <v>726</v>
      </c>
      <c r="E236" s="121" t="s">
        <v>501</v>
      </c>
      <c r="F236" s="80" t="s">
        <v>293</v>
      </c>
      <c r="G236" s="80">
        <v>2</v>
      </c>
      <c r="H236" s="186">
        <f>'Прил.13'!H235</f>
        <v>21760.4</v>
      </c>
    </row>
    <row r="237" spans="2:8" ht="12.75" hidden="1">
      <c r="B237" s="87" t="s">
        <v>210</v>
      </c>
      <c r="C237" s="80" t="s">
        <v>724</v>
      </c>
      <c r="D237" s="80" t="s">
        <v>726</v>
      </c>
      <c r="E237" s="121" t="s">
        <v>501</v>
      </c>
      <c r="F237" s="35">
        <v>612</v>
      </c>
      <c r="G237" s="80"/>
      <c r="H237" s="186">
        <f>'Прил.13'!H236</f>
        <v>200</v>
      </c>
    </row>
    <row r="238" spans="2:8" ht="12.75" hidden="1">
      <c r="B238" s="87" t="s">
        <v>762</v>
      </c>
      <c r="C238" s="80" t="s">
        <v>724</v>
      </c>
      <c r="D238" s="80" t="s">
        <v>726</v>
      </c>
      <c r="E238" s="121" t="s">
        <v>501</v>
      </c>
      <c r="F238" s="35">
        <v>612</v>
      </c>
      <c r="G238" s="80">
        <v>2</v>
      </c>
      <c r="H238" s="186">
        <f>'Прил.13'!H237</f>
        <v>200</v>
      </c>
    </row>
    <row r="239" spans="2:8" ht="33" customHeight="1" hidden="1">
      <c r="B239" s="87" t="s">
        <v>224</v>
      </c>
      <c r="C239" s="80" t="s">
        <v>724</v>
      </c>
      <c r="D239" s="80" t="s">
        <v>726</v>
      </c>
      <c r="E239" s="121" t="s">
        <v>502</v>
      </c>
      <c r="F239" s="35"/>
      <c r="G239" s="80"/>
      <c r="H239" s="186">
        <f>'Прил.13'!H238</f>
        <v>6894.5</v>
      </c>
    </row>
    <row r="240" spans="2:8" ht="28.5" customHeight="1" hidden="1">
      <c r="B240" s="87" t="s">
        <v>13</v>
      </c>
      <c r="C240" s="80" t="s">
        <v>724</v>
      </c>
      <c r="D240" s="80" t="s">
        <v>726</v>
      </c>
      <c r="E240" s="121" t="s">
        <v>502</v>
      </c>
      <c r="F240" s="80" t="s">
        <v>14</v>
      </c>
      <c r="G240" s="80"/>
      <c r="H240" s="186">
        <f>'Прил.13'!H239</f>
        <v>6894.5</v>
      </c>
    </row>
    <row r="241" spans="2:8" ht="25.5" hidden="1">
      <c r="B241" s="87" t="s">
        <v>294</v>
      </c>
      <c r="C241" s="80" t="s">
        <v>724</v>
      </c>
      <c r="D241" s="80" t="s">
        <v>726</v>
      </c>
      <c r="E241" s="121" t="s">
        <v>502</v>
      </c>
      <c r="F241" s="80" t="s">
        <v>293</v>
      </c>
      <c r="G241" s="80"/>
      <c r="H241" s="186">
        <f>'Прил.13'!H240</f>
        <v>6850.7</v>
      </c>
    </row>
    <row r="242" spans="2:8" ht="12.75" hidden="1">
      <c r="B242" s="87" t="s">
        <v>762</v>
      </c>
      <c r="C242" s="80" t="s">
        <v>724</v>
      </c>
      <c r="D242" s="80" t="s">
        <v>726</v>
      </c>
      <c r="E242" s="121" t="s">
        <v>502</v>
      </c>
      <c r="F242" s="80" t="s">
        <v>293</v>
      </c>
      <c r="G242" s="80">
        <v>2</v>
      </c>
      <c r="H242" s="186">
        <f>'Прил.13'!H241</f>
        <v>6850.7</v>
      </c>
    </row>
    <row r="243" spans="2:8" ht="12.75" hidden="1">
      <c r="B243" s="87" t="s">
        <v>210</v>
      </c>
      <c r="C243" s="80" t="s">
        <v>724</v>
      </c>
      <c r="D243" s="80" t="s">
        <v>726</v>
      </c>
      <c r="E243" s="121" t="s">
        <v>502</v>
      </c>
      <c r="F243" s="35">
        <v>612</v>
      </c>
      <c r="G243" s="80"/>
      <c r="H243" s="186">
        <f>'Прил.13'!H242</f>
        <v>43.8</v>
      </c>
    </row>
    <row r="244" spans="2:8" ht="12.75" hidden="1">
      <c r="B244" s="87" t="s">
        <v>762</v>
      </c>
      <c r="C244" s="80" t="s">
        <v>724</v>
      </c>
      <c r="D244" s="80" t="s">
        <v>726</v>
      </c>
      <c r="E244" s="121" t="s">
        <v>502</v>
      </c>
      <c r="F244" s="35">
        <v>612</v>
      </c>
      <c r="G244" s="80">
        <v>2</v>
      </c>
      <c r="H244" s="186">
        <f>'Прил.13'!H243</f>
        <v>43.8</v>
      </c>
    </row>
    <row r="245" spans="2:8" ht="12.75" hidden="1">
      <c r="B245" s="101" t="s">
        <v>104</v>
      </c>
      <c r="C245" s="80" t="s">
        <v>724</v>
      </c>
      <c r="D245" s="80" t="s">
        <v>726</v>
      </c>
      <c r="E245" s="80" t="s">
        <v>103</v>
      </c>
      <c r="F245" s="35"/>
      <c r="G245" s="80"/>
      <c r="H245" s="186">
        <f>'Прил.13'!H244</f>
        <v>174.9</v>
      </c>
    </row>
    <row r="246" spans="2:8" ht="38.25" hidden="1">
      <c r="B246" s="87" t="s">
        <v>115</v>
      </c>
      <c r="C246" s="80" t="s">
        <v>724</v>
      </c>
      <c r="D246" s="80" t="s">
        <v>726</v>
      </c>
      <c r="E246" s="80" t="s">
        <v>113</v>
      </c>
      <c r="F246" s="80"/>
      <c r="G246" s="80"/>
      <c r="H246" s="186">
        <f>'Прил.13'!H245</f>
        <v>174.9</v>
      </c>
    </row>
    <row r="247" spans="2:8" ht="38.25" hidden="1">
      <c r="B247" s="87" t="s">
        <v>116</v>
      </c>
      <c r="C247" s="80" t="s">
        <v>724</v>
      </c>
      <c r="D247" s="80" t="s">
        <v>726</v>
      </c>
      <c r="E247" s="80" t="s">
        <v>114</v>
      </c>
      <c r="F247" s="80"/>
      <c r="G247" s="80"/>
      <c r="H247" s="186">
        <f>'Прил.13'!H246</f>
        <v>174.9</v>
      </c>
    </row>
    <row r="248" spans="2:8" ht="12.75" hidden="1">
      <c r="B248" s="87" t="s">
        <v>13</v>
      </c>
      <c r="C248" s="80" t="s">
        <v>724</v>
      </c>
      <c r="D248" s="80" t="s">
        <v>726</v>
      </c>
      <c r="E248" s="80" t="s">
        <v>114</v>
      </c>
      <c r="F248" s="80" t="s">
        <v>14</v>
      </c>
      <c r="G248" s="80"/>
      <c r="H248" s="186">
        <f>'Прил.13'!H247</f>
        <v>174.9</v>
      </c>
    </row>
    <row r="249" spans="2:8" ht="12.75" hidden="1">
      <c r="B249" s="87" t="s">
        <v>210</v>
      </c>
      <c r="C249" s="80" t="s">
        <v>724</v>
      </c>
      <c r="D249" s="80" t="s">
        <v>726</v>
      </c>
      <c r="E249" s="80" t="s">
        <v>114</v>
      </c>
      <c r="F249" s="35">
        <v>612</v>
      </c>
      <c r="G249" s="80"/>
      <c r="H249" s="186">
        <f>'Прил.13'!H248</f>
        <v>174.9</v>
      </c>
    </row>
    <row r="250" spans="2:8" ht="12.75" hidden="1">
      <c r="B250" s="87" t="s">
        <v>762</v>
      </c>
      <c r="C250" s="80" t="s">
        <v>724</v>
      </c>
      <c r="D250" s="80" t="s">
        <v>726</v>
      </c>
      <c r="E250" s="80" t="s">
        <v>114</v>
      </c>
      <c r="F250" s="35">
        <v>612</v>
      </c>
      <c r="G250" s="80">
        <v>2</v>
      </c>
      <c r="H250" s="186">
        <f>'Прил.13'!H249</f>
        <v>174.9</v>
      </c>
    </row>
    <row r="251" spans="2:8" ht="12.75" hidden="1">
      <c r="B251" s="87" t="s">
        <v>445</v>
      </c>
      <c r="C251" s="80" t="s">
        <v>724</v>
      </c>
      <c r="D251" s="80" t="s">
        <v>726</v>
      </c>
      <c r="E251" s="121" t="s">
        <v>446</v>
      </c>
      <c r="F251" s="35"/>
      <c r="G251" s="80"/>
      <c r="H251" s="186">
        <f>'Прил.13'!H250</f>
        <v>612.6</v>
      </c>
    </row>
    <row r="252" spans="2:8" ht="25.5" hidden="1">
      <c r="B252" s="87" t="s">
        <v>0</v>
      </c>
      <c r="C252" s="80" t="s">
        <v>724</v>
      </c>
      <c r="D252" s="80" t="s">
        <v>726</v>
      </c>
      <c r="E252" s="115" t="s">
        <v>1</v>
      </c>
      <c r="F252" s="35"/>
      <c r="G252" s="80"/>
      <c r="H252" s="186">
        <f>'Прил.13'!H251</f>
        <v>26.5</v>
      </c>
    </row>
    <row r="253" spans="2:8" ht="38.25" hidden="1">
      <c r="B253" s="87" t="s">
        <v>801</v>
      </c>
      <c r="C253" s="80" t="s">
        <v>724</v>
      </c>
      <c r="D253" s="80" t="s">
        <v>726</v>
      </c>
      <c r="E253" s="115" t="s">
        <v>3</v>
      </c>
      <c r="F253" s="35"/>
      <c r="G253" s="80"/>
      <c r="H253" s="186">
        <f>'Прил.13'!H252</f>
        <v>26.5</v>
      </c>
    </row>
    <row r="254" spans="2:8" ht="12.75" hidden="1">
      <c r="B254" s="87" t="s">
        <v>13</v>
      </c>
      <c r="C254" s="80" t="s">
        <v>724</v>
      </c>
      <c r="D254" s="80" t="s">
        <v>726</v>
      </c>
      <c r="E254" s="115" t="s">
        <v>3</v>
      </c>
      <c r="F254" s="35">
        <v>600</v>
      </c>
      <c r="G254" s="80"/>
      <c r="H254" s="186">
        <f>'Прил.13'!H253</f>
        <v>26.5</v>
      </c>
    </row>
    <row r="255" spans="2:8" ht="12.75" hidden="1">
      <c r="B255" s="87" t="s">
        <v>210</v>
      </c>
      <c r="C255" s="80" t="s">
        <v>724</v>
      </c>
      <c r="D255" s="80" t="s">
        <v>726</v>
      </c>
      <c r="E255" s="115" t="s">
        <v>3</v>
      </c>
      <c r="F255" s="35">
        <v>612</v>
      </c>
      <c r="G255" s="80"/>
      <c r="H255" s="186">
        <f>'Прил.13'!H254</f>
        <v>26.5</v>
      </c>
    </row>
    <row r="256" spans="2:8" ht="12.75" hidden="1">
      <c r="B256" s="87" t="s">
        <v>762</v>
      </c>
      <c r="C256" s="80" t="s">
        <v>724</v>
      </c>
      <c r="D256" s="80" t="s">
        <v>726</v>
      </c>
      <c r="E256" s="115" t="s">
        <v>3</v>
      </c>
      <c r="F256" s="35">
        <v>612</v>
      </c>
      <c r="G256" s="80">
        <v>2</v>
      </c>
      <c r="H256" s="186">
        <f>'Прил.13'!H255</f>
        <v>26.5</v>
      </c>
    </row>
    <row r="257" spans="2:8" ht="25.5" hidden="1">
      <c r="B257" s="87" t="s">
        <v>44</v>
      </c>
      <c r="C257" s="80" t="s">
        <v>724</v>
      </c>
      <c r="D257" s="80" t="s">
        <v>726</v>
      </c>
      <c r="E257" s="115" t="s">
        <v>45</v>
      </c>
      <c r="F257" s="35"/>
      <c r="G257" s="80"/>
      <c r="H257" s="186">
        <f>'Прил.13'!H256</f>
        <v>20</v>
      </c>
    </row>
    <row r="258" spans="2:8" ht="25.5" hidden="1">
      <c r="B258" s="87" t="s">
        <v>497</v>
      </c>
      <c r="C258" s="80" t="s">
        <v>724</v>
      </c>
      <c r="D258" s="80" t="s">
        <v>726</v>
      </c>
      <c r="E258" s="115" t="s">
        <v>498</v>
      </c>
      <c r="F258" s="35"/>
      <c r="G258" s="80"/>
      <c r="H258" s="186">
        <f>'Прил.13'!H257</f>
        <v>20</v>
      </c>
    </row>
    <row r="259" spans="2:8" ht="12.75" hidden="1">
      <c r="B259" s="87" t="s">
        <v>13</v>
      </c>
      <c r="C259" s="80" t="s">
        <v>724</v>
      </c>
      <c r="D259" s="80" t="s">
        <v>726</v>
      </c>
      <c r="E259" s="115" t="s">
        <v>498</v>
      </c>
      <c r="F259" s="80" t="s">
        <v>14</v>
      </c>
      <c r="G259" s="80"/>
      <c r="H259" s="186">
        <f>'Прил.13'!H258</f>
        <v>20</v>
      </c>
    </row>
    <row r="260" spans="2:8" ht="12.75" hidden="1">
      <c r="B260" s="87" t="s">
        <v>210</v>
      </c>
      <c r="C260" s="80" t="s">
        <v>724</v>
      </c>
      <c r="D260" s="80" t="s">
        <v>726</v>
      </c>
      <c r="E260" s="115" t="s">
        <v>498</v>
      </c>
      <c r="F260" s="35">
        <v>612</v>
      </c>
      <c r="G260" s="80"/>
      <c r="H260" s="186">
        <f>'Прил.13'!H259</f>
        <v>20</v>
      </c>
    </row>
    <row r="261" spans="2:8" ht="12.75" hidden="1">
      <c r="B261" s="87" t="s">
        <v>762</v>
      </c>
      <c r="C261" s="80" t="s">
        <v>724</v>
      </c>
      <c r="D261" s="80" t="s">
        <v>726</v>
      </c>
      <c r="E261" s="115" t="s">
        <v>498</v>
      </c>
      <c r="F261" s="35">
        <v>612</v>
      </c>
      <c r="G261" s="80">
        <v>2</v>
      </c>
      <c r="H261" s="186">
        <f>'Прил.13'!H260</f>
        <v>20</v>
      </c>
    </row>
    <row r="262" spans="2:8" ht="25.5" hidden="1">
      <c r="B262" s="87" t="s">
        <v>503</v>
      </c>
      <c r="C262" s="80" t="s">
        <v>724</v>
      </c>
      <c r="D262" s="80" t="s">
        <v>726</v>
      </c>
      <c r="E262" s="115" t="s">
        <v>504</v>
      </c>
      <c r="F262" s="35"/>
      <c r="G262" s="80"/>
      <c r="H262" s="186">
        <f>'Прил.13'!H261</f>
        <v>73</v>
      </c>
    </row>
    <row r="263" spans="2:8" ht="25.5" hidden="1">
      <c r="B263" s="87" t="s">
        <v>505</v>
      </c>
      <c r="C263" s="80" t="s">
        <v>724</v>
      </c>
      <c r="D263" s="80" t="s">
        <v>726</v>
      </c>
      <c r="E263" s="115" t="s">
        <v>506</v>
      </c>
      <c r="F263" s="35"/>
      <c r="G263" s="80"/>
      <c r="H263" s="186">
        <f>'Прил.13'!H262</f>
        <v>73</v>
      </c>
    </row>
    <row r="264" spans="2:8" ht="12.75" hidden="1">
      <c r="B264" s="87" t="s">
        <v>13</v>
      </c>
      <c r="C264" s="80" t="s">
        <v>724</v>
      </c>
      <c r="D264" s="80" t="s">
        <v>726</v>
      </c>
      <c r="E264" s="115" t="s">
        <v>506</v>
      </c>
      <c r="F264" s="80" t="s">
        <v>14</v>
      </c>
      <c r="G264" s="80"/>
      <c r="H264" s="186">
        <f>'Прил.13'!H263</f>
        <v>73</v>
      </c>
    </row>
    <row r="265" spans="2:11" ht="12.75" hidden="1">
      <c r="B265" s="87" t="s">
        <v>210</v>
      </c>
      <c r="C265" s="80" t="s">
        <v>724</v>
      </c>
      <c r="D265" s="80" t="s">
        <v>726</v>
      </c>
      <c r="E265" s="115" t="s">
        <v>506</v>
      </c>
      <c r="F265" s="35">
        <v>612</v>
      </c>
      <c r="G265" s="80"/>
      <c r="H265" s="186">
        <f>'Прил.13'!H264</f>
        <v>73</v>
      </c>
      <c r="K265" s="88"/>
    </row>
    <row r="266" spans="2:8" ht="12.75" hidden="1">
      <c r="B266" s="87" t="s">
        <v>762</v>
      </c>
      <c r="C266" s="80" t="s">
        <v>724</v>
      </c>
      <c r="D266" s="80" t="s">
        <v>726</v>
      </c>
      <c r="E266" s="115" t="s">
        <v>506</v>
      </c>
      <c r="F266" s="35">
        <v>612</v>
      </c>
      <c r="G266" s="80">
        <v>2</v>
      </c>
      <c r="H266" s="186">
        <f>'Прил.13'!H265</f>
        <v>73</v>
      </c>
    </row>
    <row r="267" spans="2:8" ht="38.25" hidden="1">
      <c r="B267" s="87" t="s">
        <v>507</v>
      </c>
      <c r="C267" s="80" t="s">
        <v>724</v>
      </c>
      <c r="D267" s="80" t="s">
        <v>726</v>
      </c>
      <c r="E267" s="115" t="s">
        <v>508</v>
      </c>
      <c r="F267" s="35"/>
      <c r="G267" s="80"/>
      <c r="H267" s="186">
        <f>'Прил.13'!H266</f>
        <v>493.1</v>
      </c>
    </row>
    <row r="268" spans="2:8" ht="38.25" hidden="1">
      <c r="B268" s="87" t="s">
        <v>194</v>
      </c>
      <c r="C268" s="80" t="s">
        <v>724</v>
      </c>
      <c r="D268" s="80" t="s">
        <v>726</v>
      </c>
      <c r="E268" s="115" t="s">
        <v>520</v>
      </c>
      <c r="F268" s="35"/>
      <c r="G268" s="80"/>
      <c r="H268" s="186">
        <f>'Прил.13'!H267</f>
        <v>493.1</v>
      </c>
    </row>
    <row r="269" spans="2:8" ht="12.75" hidden="1">
      <c r="B269" s="87" t="s">
        <v>13</v>
      </c>
      <c r="C269" s="80" t="s">
        <v>724</v>
      </c>
      <c r="D269" s="80" t="s">
        <v>726</v>
      </c>
      <c r="E269" s="115" t="s">
        <v>520</v>
      </c>
      <c r="F269" s="80" t="s">
        <v>14</v>
      </c>
      <c r="G269" s="80"/>
      <c r="H269" s="186">
        <f>'Прил.13'!H268</f>
        <v>493.1</v>
      </c>
    </row>
    <row r="270" spans="2:8" ht="12.75" hidden="1">
      <c r="B270" s="87" t="s">
        <v>210</v>
      </c>
      <c r="C270" s="80" t="s">
        <v>724</v>
      </c>
      <c r="D270" s="80" t="s">
        <v>726</v>
      </c>
      <c r="E270" s="115" t="s">
        <v>520</v>
      </c>
      <c r="F270" s="35">
        <v>612</v>
      </c>
      <c r="G270" s="80"/>
      <c r="H270" s="186">
        <f>'Прил.13'!H269</f>
        <v>493.1</v>
      </c>
    </row>
    <row r="271" spans="2:8" ht="12.75" hidden="1">
      <c r="B271" s="87" t="s">
        <v>762</v>
      </c>
      <c r="C271" s="80" t="s">
        <v>724</v>
      </c>
      <c r="D271" s="80" t="s">
        <v>726</v>
      </c>
      <c r="E271" s="115" t="s">
        <v>520</v>
      </c>
      <c r="F271" s="35">
        <v>612</v>
      </c>
      <c r="G271" s="80">
        <v>2</v>
      </c>
      <c r="H271" s="186">
        <f>'Прил.13'!H270</f>
        <v>493.1</v>
      </c>
    </row>
    <row r="272" spans="2:8" ht="12.75">
      <c r="B272" s="87" t="s">
        <v>363</v>
      </c>
      <c r="C272" s="80" t="s">
        <v>724</v>
      </c>
      <c r="D272" s="80" t="s">
        <v>727</v>
      </c>
      <c r="E272" s="80"/>
      <c r="F272" s="80"/>
      <c r="G272" s="80"/>
      <c r="H272" s="186">
        <f>'Прил.13'!H271</f>
        <v>1485.2</v>
      </c>
    </row>
    <row r="273" spans="2:8" ht="12.75" hidden="1">
      <c r="B273" s="96" t="s">
        <v>764</v>
      </c>
      <c r="C273" s="80" t="s">
        <v>724</v>
      </c>
      <c r="D273" s="80" t="s">
        <v>727</v>
      </c>
      <c r="E273" s="115" t="s">
        <v>765</v>
      </c>
      <c r="F273" s="79"/>
      <c r="G273" s="79"/>
      <c r="H273" s="186">
        <f>'Прил.13'!H272</f>
        <v>83.7</v>
      </c>
    </row>
    <row r="274" spans="2:8" ht="12.75" hidden="1">
      <c r="B274" s="96" t="s">
        <v>225</v>
      </c>
      <c r="C274" s="80" t="s">
        <v>724</v>
      </c>
      <c r="D274" s="80" t="s">
        <v>727</v>
      </c>
      <c r="E274" s="115" t="s">
        <v>521</v>
      </c>
      <c r="F274" s="121"/>
      <c r="G274" s="121"/>
      <c r="H274" s="186">
        <f>'Прил.13'!H273</f>
        <v>83.7</v>
      </c>
    </row>
    <row r="275" spans="2:8" ht="12.75" hidden="1">
      <c r="B275" s="96" t="s">
        <v>522</v>
      </c>
      <c r="C275" s="80" t="s">
        <v>724</v>
      </c>
      <c r="D275" s="80" t="s">
        <v>727</v>
      </c>
      <c r="E275" s="115" t="s">
        <v>521</v>
      </c>
      <c r="F275" s="121">
        <v>300</v>
      </c>
      <c r="G275" s="121"/>
      <c r="H275" s="186">
        <f>'Прил.13'!H274</f>
        <v>83.7</v>
      </c>
    </row>
    <row r="276" spans="2:8" ht="12.75" hidden="1">
      <c r="B276" s="96" t="s">
        <v>139</v>
      </c>
      <c r="C276" s="80" t="s">
        <v>724</v>
      </c>
      <c r="D276" s="80" t="s">
        <v>727</v>
      </c>
      <c r="E276" s="115" t="s">
        <v>521</v>
      </c>
      <c r="F276" s="121">
        <v>320</v>
      </c>
      <c r="G276" s="121"/>
      <c r="H276" s="186">
        <f>'Прил.13'!H275</f>
        <v>83.7</v>
      </c>
    </row>
    <row r="277" spans="2:8" ht="12.75" hidden="1">
      <c r="B277" s="87" t="s">
        <v>739</v>
      </c>
      <c r="C277" s="80" t="s">
        <v>724</v>
      </c>
      <c r="D277" s="80" t="s">
        <v>727</v>
      </c>
      <c r="E277" s="115" t="s">
        <v>521</v>
      </c>
      <c r="F277" s="121">
        <v>320</v>
      </c>
      <c r="G277" s="121">
        <v>3</v>
      </c>
      <c r="H277" s="186">
        <f>'Прил.13'!H276</f>
        <v>83.7</v>
      </c>
    </row>
    <row r="278" spans="2:8" ht="25.5" hidden="1">
      <c r="B278" s="87" t="s">
        <v>523</v>
      </c>
      <c r="C278" s="80" t="s">
        <v>724</v>
      </c>
      <c r="D278" s="80" t="s">
        <v>727</v>
      </c>
      <c r="E278" s="121" t="s">
        <v>524</v>
      </c>
      <c r="F278" s="80"/>
      <c r="G278" s="80"/>
      <c r="H278" s="186">
        <f>'Прил.13'!H277</f>
        <v>7</v>
      </c>
    </row>
    <row r="279" spans="2:8" ht="38.25" hidden="1">
      <c r="B279" s="87" t="s">
        <v>525</v>
      </c>
      <c r="C279" s="80" t="s">
        <v>724</v>
      </c>
      <c r="D279" s="80" t="s">
        <v>727</v>
      </c>
      <c r="E279" s="121" t="s">
        <v>526</v>
      </c>
      <c r="F279" s="80"/>
      <c r="G279" s="80"/>
      <c r="H279" s="186">
        <f>'Прил.13'!H278</f>
        <v>1</v>
      </c>
    </row>
    <row r="280" spans="2:8" ht="38.25" hidden="1">
      <c r="B280" s="87" t="s">
        <v>527</v>
      </c>
      <c r="C280" s="80" t="s">
        <v>724</v>
      </c>
      <c r="D280" s="80" t="s">
        <v>727</v>
      </c>
      <c r="E280" s="121" t="s">
        <v>528</v>
      </c>
      <c r="F280" s="35"/>
      <c r="G280" s="80"/>
      <c r="H280" s="186">
        <f>'Прил.13'!H279</f>
        <v>1</v>
      </c>
    </row>
    <row r="281" spans="2:8" ht="12.75" hidden="1">
      <c r="B281" s="96" t="s">
        <v>775</v>
      </c>
      <c r="C281" s="80" t="s">
        <v>724</v>
      </c>
      <c r="D281" s="80" t="s">
        <v>727</v>
      </c>
      <c r="E281" s="121" t="s">
        <v>528</v>
      </c>
      <c r="F281" s="80" t="s">
        <v>776</v>
      </c>
      <c r="G281" s="80"/>
      <c r="H281" s="186">
        <f>'Прил.13'!H280</f>
        <v>1</v>
      </c>
    </row>
    <row r="282" spans="2:8" ht="12.75" hidden="1">
      <c r="B282" s="96" t="s">
        <v>777</v>
      </c>
      <c r="C282" s="80" t="s">
        <v>724</v>
      </c>
      <c r="D282" s="80" t="s">
        <v>727</v>
      </c>
      <c r="E282" s="121" t="s">
        <v>528</v>
      </c>
      <c r="F282" s="80" t="s">
        <v>778</v>
      </c>
      <c r="G282" s="80"/>
      <c r="H282" s="186">
        <f>'Прил.13'!H281</f>
        <v>1</v>
      </c>
    </row>
    <row r="283" spans="2:8" ht="12.75" hidden="1">
      <c r="B283" s="87" t="s">
        <v>762</v>
      </c>
      <c r="C283" s="80" t="s">
        <v>724</v>
      </c>
      <c r="D283" s="80" t="s">
        <v>727</v>
      </c>
      <c r="E283" s="121" t="s">
        <v>528</v>
      </c>
      <c r="F283" s="80" t="s">
        <v>778</v>
      </c>
      <c r="G283" s="80">
        <v>2</v>
      </c>
      <c r="H283" s="186">
        <f>'Прил.13'!H282</f>
        <v>1</v>
      </c>
    </row>
    <row r="284" spans="2:8" ht="25.5" hidden="1">
      <c r="B284" s="87" t="s">
        <v>529</v>
      </c>
      <c r="C284" s="80" t="s">
        <v>724</v>
      </c>
      <c r="D284" s="80" t="s">
        <v>727</v>
      </c>
      <c r="E284" s="121" t="s">
        <v>530</v>
      </c>
      <c r="F284" s="80"/>
      <c r="G284" s="80"/>
      <c r="H284" s="186">
        <f>'Прил.13'!H283</f>
        <v>6</v>
      </c>
    </row>
    <row r="285" spans="2:8" ht="38.25" hidden="1">
      <c r="B285" s="87" t="s">
        <v>129</v>
      </c>
      <c r="C285" s="80" t="s">
        <v>724</v>
      </c>
      <c r="D285" s="80" t="s">
        <v>727</v>
      </c>
      <c r="E285" s="121" t="s">
        <v>130</v>
      </c>
      <c r="F285" s="80"/>
      <c r="G285" s="80"/>
      <c r="H285" s="186">
        <f>'Прил.13'!H284</f>
        <v>6</v>
      </c>
    </row>
    <row r="286" spans="2:8" ht="12.75" hidden="1">
      <c r="B286" s="96" t="s">
        <v>775</v>
      </c>
      <c r="C286" s="80" t="s">
        <v>724</v>
      </c>
      <c r="D286" s="80" t="s">
        <v>727</v>
      </c>
      <c r="E286" s="121" t="s">
        <v>130</v>
      </c>
      <c r="F286" s="80" t="s">
        <v>776</v>
      </c>
      <c r="G286" s="80"/>
      <c r="H286" s="186">
        <f>'Прил.13'!H285</f>
        <v>6</v>
      </c>
    </row>
    <row r="287" spans="2:8" ht="12.75" hidden="1">
      <c r="B287" s="96" t="s">
        <v>777</v>
      </c>
      <c r="C287" s="80" t="s">
        <v>724</v>
      </c>
      <c r="D287" s="80" t="s">
        <v>727</v>
      </c>
      <c r="E287" s="121" t="s">
        <v>130</v>
      </c>
      <c r="F287" s="80" t="s">
        <v>778</v>
      </c>
      <c r="G287" s="80"/>
      <c r="H287" s="186">
        <f>'Прил.13'!H286</f>
        <v>6</v>
      </c>
    </row>
    <row r="288" spans="2:8" ht="12.75" hidden="1">
      <c r="B288" s="87" t="s">
        <v>762</v>
      </c>
      <c r="C288" s="80" t="s">
        <v>724</v>
      </c>
      <c r="D288" s="80" t="s">
        <v>727</v>
      </c>
      <c r="E288" s="121" t="s">
        <v>130</v>
      </c>
      <c r="F288" s="80" t="s">
        <v>778</v>
      </c>
      <c r="G288" s="80">
        <v>2</v>
      </c>
      <c r="H288" s="186">
        <f>'Прил.13'!H287</f>
        <v>6</v>
      </c>
    </row>
    <row r="289" spans="2:8" ht="25.5" hidden="1">
      <c r="B289" s="87" t="s">
        <v>823</v>
      </c>
      <c r="C289" s="80" t="s">
        <v>724</v>
      </c>
      <c r="D289" s="80" t="s">
        <v>727</v>
      </c>
      <c r="E289" s="121" t="s">
        <v>131</v>
      </c>
      <c r="F289" s="80"/>
      <c r="G289" s="80"/>
      <c r="H289" s="186">
        <f>'Прил.13'!H288</f>
        <v>6</v>
      </c>
    </row>
    <row r="290" spans="2:8" ht="38.25" hidden="1">
      <c r="B290" s="87" t="s">
        <v>195</v>
      </c>
      <c r="C290" s="80" t="s">
        <v>724</v>
      </c>
      <c r="D290" s="80" t="s">
        <v>727</v>
      </c>
      <c r="E290" s="121" t="s">
        <v>574</v>
      </c>
      <c r="F290" s="80"/>
      <c r="G290" s="80"/>
      <c r="H290" s="186">
        <f>'Прил.13'!H289</f>
        <v>6</v>
      </c>
    </row>
    <row r="291" spans="2:8" ht="38.25" hidden="1">
      <c r="B291" s="87" t="s">
        <v>196</v>
      </c>
      <c r="C291" s="80" t="s">
        <v>724</v>
      </c>
      <c r="D291" s="80" t="s">
        <v>727</v>
      </c>
      <c r="E291" s="131" t="s">
        <v>576</v>
      </c>
      <c r="F291" s="80"/>
      <c r="G291" s="80"/>
      <c r="H291" s="186">
        <f>'Прил.13'!H290</f>
        <v>6</v>
      </c>
    </row>
    <row r="292" spans="2:8" ht="12.75" hidden="1">
      <c r="B292" s="96" t="s">
        <v>775</v>
      </c>
      <c r="C292" s="80" t="s">
        <v>724</v>
      </c>
      <c r="D292" s="80" t="s">
        <v>727</v>
      </c>
      <c r="E292" s="131" t="s">
        <v>576</v>
      </c>
      <c r="F292" s="80" t="s">
        <v>776</v>
      </c>
      <c r="G292" s="80"/>
      <c r="H292" s="186">
        <f>'Прил.13'!H291</f>
        <v>6</v>
      </c>
    </row>
    <row r="293" spans="2:8" ht="12.75" hidden="1">
      <c r="B293" s="96" t="s">
        <v>777</v>
      </c>
      <c r="C293" s="80" t="s">
        <v>724</v>
      </c>
      <c r="D293" s="80" t="s">
        <v>727</v>
      </c>
      <c r="E293" s="131" t="s">
        <v>576</v>
      </c>
      <c r="F293" s="80" t="s">
        <v>778</v>
      </c>
      <c r="G293" s="80"/>
      <c r="H293" s="186">
        <f>'Прил.13'!H292</f>
        <v>6</v>
      </c>
    </row>
    <row r="294" spans="2:8" ht="12.75" hidden="1">
      <c r="B294" s="87" t="s">
        <v>762</v>
      </c>
      <c r="C294" s="80" t="s">
        <v>724</v>
      </c>
      <c r="D294" s="80" t="s">
        <v>727</v>
      </c>
      <c r="E294" s="131" t="s">
        <v>576</v>
      </c>
      <c r="F294" s="80" t="s">
        <v>778</v>
      </c>
      <c r="G294" s="80">
        <v>2</v>
      </c>
      <c r="H294" s="186">
        <f>'Прил.13'!H293</f>
        <v>6</v>
      </c>
    </row>
    <row r="295" spans="2:8" ht="25.5" hidden="1">
      <c r="B295" s="87" t="s">
        <v>577</v>
      </c>
      <c r="C295" s="80" t="s">
        <v>724</v>
      </c>
      <c r="D295" s="80" t="s">
        <v>727</v>
      </c>
      <c r="E295" s="121" t="s">
        <v>578</v>
      </c>
      <c r="F295" s="121"/>
      <c r="G295" s="121"/>
      <c r="H295" s="186">
        <f>'Прил.13'!H294</f>
        <v>73</v>
      </c>
    </row>
    <row r="296" spans="2:8" ht="25.5" hidden="1">
      <c r="B296" s="87" t="s">
        <v>579</v>
      </c>
      <c r="C296" s="80" t="s">
        <v>724</v>
      </c>
      <c r="D296" s="80" t="s">
        <v>727</v>
      </c>
      <c r="E296" s="121" t="s">
        <v>580</v>
      </c>
      <c r="F296" s="121"/>
      <c r="G296" s="121"/>
      <c r="H296" s="186">
        <f>'Прил.13'!H295</f>
        <v>73</v>
      </c>
    </row>
    <row r="297" spans="2:8" ht="12.75" hidden="1">
      <c r="B297" s="96" t="s">
        <v>775</v>
      </c>
      <c r="C297" s="80" t="s">
        <v>724</v>
      </c>
      <c r="D297" s="80" t="s">
        <v>727</v>
      </c>
      <c r="E297" s="121" t="s">
        <v>580</v>
      </c>
      <c r="F297" s="80" t="s">
        <v>776</v>
      </c>
      <c r="G297" s="80"/>
      <c r="H297" s="186">
        <f>'Прил.13'!H296</f>
        <v>73</v>
      </c>
    </row>
    <row r="298" spans="2:8" ht="12.75" hidden="1">
      <c r="B298" s="96" t="s">
        <v>777</v>
      </c>
      <c r="C298" s="80" t="s">
        <v>724</v>
      </c>
      <c r="D298" s="80" t="s">
        <v>727</v>
      </c>
      <c r="E298" s="121" t="s">
        <v>580</v>
      </c>
      <c r="F298" s="80" t="s">
        <v>778</v>
      </c>
      <c r="G298" s="80"/>
      <c r="H298" s="186">
        <f>'Прил.13'!H297</f>
        <v>73</v>
      </c>
    </row>
    <row r="299" spans="2:8" ht="12.75" hidden="1">
      <c r="B299" s="87" t="s">
        <v>762</v>
      </c>
      <c r="C299" s="80" t="s">
        <v>724</v>
      </c>
      <c r="D299" s="80" t="s">
        <v>727</v>
      </c>
      <c r="E299" s="121" t="s">
        <v>580</v>
      </c>
      <c r="F299" s="80" t="s">
        <v>778</v>
      </c>
      <c r="G299" s="80">
        <v>2</v>
      </c>
      <c r="H299" s="186">
        <f>'Прил.13'!H298</f>
        <v>73</v>
      </c>
    </row>
    <row r="300" spans="2:8" ht="25.5" hidden="1">
      <c r="B300" s="87" t="s">
        <v>581</v>
      </c>
      <c r="C300" s="80" t="s">
        <v>724</v>
      </c>
      <c r="D300" s="80" t="s">
        <v>727</v>
      </c>
      <c r="E300" s="80" t="s">
        <v>582</v>
      </c>
      <c r="F300" s="80"/>
      <c r="G300" s="80"/>
      <c r="H300" s="186">
        <f>'Прил.13'!H299</f>
        <v>1</v>
      </c>
    </row>
    <row r="301" spans="2:8" ht="25.5" hidden="1">
      <c r="B301" s="87" t="s">
        <v>583</v>
      </c>
      <c r="C301" s="80" t="s">
        <v>724</v>
      </c>
      <c r="D301" s="80" t="s">
        <v>727</v>
      </c>
      <c r="E301" s="80" t="s">
        <v>584</v>
      </c>
      <c r="F301" s="80"/>
      <c r="G301" s="80"/>
      <c r="H301" s="186">
        <f>'Прил.13'!H300</f>
        <v>1</v>
      </c>
    </row>
    <row r="302" spans="2:8" ht="12.75" hidden="1">
      <c r="B302" s="96" t="s">
        <v>775</v>
      </c>
      <c r="C302" s="80" t="s">
        <v>724</v>
      </c>
      <c r="D302" s="80" t="s">
        <v>727</v>
      </c>
      <c r="E302" s="80" t="s">
        <v>584</v>
      </c>
      <c r="F302" s="80" t="s">
        <v>776</v>
      </c>
      <c r="G302" s="80"/>
      <c r="H302" s="186">
        <f>'Прил.13'!H301</f>
        <v>1</v>
      </c>
    </row>
    <row r="303" spans="2:8" ht="12.75" hidden="1">
      <c r="B303" s="96" t="s">
        <v>777</v>
      </c>
      <c r="C303" s="80" t="s">
        <v>724</v>
      </c>
      <c r="D303" s="80" t="s">
        <v>727</v>
      </c>
      <c r="E303" s="80" t="s">
        <v>584</v>
      </c>
      <c r="F303" s="80" t="s">
        <v>778</v>
      </c>
      <c r="G303" s="80"/>
      <c r="H303" s="186">
        <f>'Прил.13'!H302</f>
        <v>1</v>
      </c>
    </row>
    <row r="304" spans="2:8" ht="12.75" hidden="1">
      <c r="B304" s="87" t="s">
        <v>762</v>
      </c>
      <c r="C304" s="80" t="s">
        <v>724</v>
      </c>
      <c r="D304" s="80" t="s">
        <v>727</v>
      </c>
      <c r="E304" s="80" t="s">
        <v>584</v>
      </c>
      <c r="F304" s="80" t="s">
        <v>778</v>
      </c>
      <c r="G304" s="80">
        <v>2</v>
      </c>
      <c r="H304" s="186">
        <f>'Прил.13'!H303</f>
        <v>1</v>
      </c>
    </row>
    <row r="305" spans="2:8" ht="12.75" hidden="1">
      <c r="B305" s="87" t="s">
        <v>589</v>
      </c>
      <c r="C305" s="80" t="s">
        <v>724</v>
      </c>
      <c r="D305" s="80" t="s">
        <v>727</v>
      </c>
      <c r="E305" s="121" t="s">
        <v>590</v>
      </c>
      <c r="F305" s="121"/>
      <c r="G305" s="121"/>
      <c r="H305" s="186">
        <f>'Прил.13'!H304</f>
        <v>65</v>
      </c>
    </row>
    <row r="306" spans="2:8" ht="25.5" hidden="1">
      <c r="B306" s="87" t="s">
        <v>591</v>
      </c>
      <c r="C306" s="80" t="s">
        <v>724</v>
      </c>
      <c r="D306" s="80" t="s">
        <v>727</v>
      </c>
      <c r="E306" s="121" t="s">
        <v>592</v>
      </c>
      <c r="F306" s="121"/>
      <c r="G306" s="121"/>
      <c r="H306" s="186">
        <f>'Прил.13'!H305</f>
        <v>35.5</v>
      </c>
    </row>
    <row r="307" spans="2:8" ht="38.25" hidden="1">
      <c r="B307" s="87" t="s">
        <v>593</v>
      </c>
      <c r="C307" s="80" t="s">
        <v>724</v>
      </c>
      <c r="D307" s="80" t="s">
        <v>727</v>
      </c>
      <c r="E307" s="121" t="s">
        <v>594</v>
      </c>
      <c r="F307" s="80"/>
      <c r="G307" s="80"/>
      <c r="H307" s="186">
        <f>'Прил.13'!H306</f>
        <v>35.5</v>
      </c>
    </row>
    <row r="308" spans="2:8" ht="12.75" hidden="1">
      <c r="B308" s="96" t="s">
        <v>775</v>
      </c>
      <c r="C308" s="80" t="s">
        <v>724</v>
      </c>
      <c r="D308" s="80" t="s">
        <v>727</v>
      </c>
      <c r="E308" s="121" t="s">
        <v>594</v>
      </c>
      <c r="F308" s="80" t="s">
        <v>776</v>
      </c>
      <c r="G308" s="80"/>
      <c r="H308" s="186">
        <f>'Прил.13'!H307</f>
        <v>35.5</v>
      </c>
    </row>
    <row r="309" spans="2:8" ht="12.75" hidden="1">
      <c r="B309" s="96" t="s">
        <v>777</v>
      </c>
      <c r="C309" s="80" t="s">
        <v>724</v>
      </c>
      <c r="D309" s="80" t="s">
        <v>727</v>
      </c>
      <c r="E309" s="121" t="s">
        <v>594</v>
      </c>
      <c r="F309" s="80" t="s">
        <v>778</v>
      </c>
      <c r="G309" s="80"/>
      <c r="H309" s="186">
        <f>'Прил.13'!H308</f>
        <v>35.5</v>
      </c>
    </row>
    <row r="310" spans="2:8" ht="12.75" hidden="1">
      <c r="B310" s="87" t="s">
        <v>762</v>
      </c>
      <c r="C310" s="80" t="s">
        <v>724</v>
      </c>
      <c r="D310" s="80" t="s">
        <v>727</v>
      </c>
      <c r="E310" s="121" t="s">
        <v>594</v>
      </c>
      <c r="F310" s="80" t="s">
        <v>778</v>
      </c>
      <c r="G310" s="80">
        <v>2</v>
      </c>
      <c r="H310" s="186">
        <f>'Прил.13'!H309</f>
        <v>35.5</v>
      </c>
    </row>
    <row r="311" spans="2:10" ht="25.5" hidden="1">
      <c r="B311" s="87" t="s">
        <v>595</v>
      </c>
      <c r="C311" s="80" t="s">
        <v>724</v>
      </c>
      <c r="D311" s="80" t="s">
        <v>727</v>
      </c>
      <c r="E311" s="121" t="s">
        <v>596</v>
      </c>
      <c r="F311" s="80"/>
      <c r="G311" s="80"/>
      <c r="H311" s="186">
        <f>'Прил.13'!H310</f>
        <v>18</v>
      </c>
      <c r="J311" s="88"/>
    </row>
    <row r="312" spans="2:8" ht="25.5" hidden="1">
      <c r="B312" s="87" t="s">
        <v>597</v>
      </c>
      <c r="C312" s="80" t="s">
        <v>724</v>
      </c>
      <c r="D312" s="80" t="s">
        <v>727</v>
      </c>
      <c r="E312" s="121" t="s">
        <v>598</v>
      </c>
      <c r="F312" s="35"/>
      <c r="G312" s="80"/>
      <c r="H312" s="186">
        <f>'Прил.13'!H311</f>
        <v>18</v>
      </c>
    </row>
    <row r="313" spans="2:8" ht="12.75" hidden="1">
      <c r="B313" s="96" t="s">
        <v>775</v>
      </c>
      <c r="C313" s="80" t="s">
        <v>724</v>
      </c>
      <c r="D313" s="80" t="s">
        <v>727</v>
      </c>
      <c r="E313" s="121" t="s">
        <v>598</v>
      </c>
      <c r="F313" s="80" t="s">
        <v>776</v>
      </c>
      <c r="G313" s="80"/>
      <c r="H313" s="186">
        <f>'Прил.13'!H312</f>
        <v>18</v>
      </c>
    </row>
    <row r="314" spans="2:8" ht="12.75" hidden="1">
      <c r="B314" s="96" t="s">
        <v>777</v>
      </c>
      <c r="C314" s="80" t="s">
        <v>724</v>
      </c>
      <c r="D314" s="80" t="s">
        <v>727</v>
      </c>
      <c r="E314" s="121" t="s">
        <v>598</v>
      </c>
      <c r="F314" s="80" t="s">
        <v>778</v>
      </c>
      <c r="G314" s="80"/>
      <c r="H314" s="186">
        <f>'Прил.13'!H313</f>
        <v>18</v>
      </c>
    </row>
    <row r="315" spans="2:8" ht="12.75" hidden="1">
      <c r="B315" s="87" t="s">
        <v>762</v>
      </c>
      <c r="C315" s="80" t="s">
        <v>724</v>
      </c>
      <c r="D315" s="80" t="s">
        <v>727</v>
      </c>
      <c r="E315" s="121" t="s">
        <v>598</v>
      </c>
      <c r="F315" s="80" t="s">
        <v>778</v>
      </c>
      <c r="G315" s="80">
        <v>2</v>
      </c>
      <c r="H315" s="186">
        <f>'Прил.13'!H314</f>
        <v>18</v>
      </c>
    </row>
    <row r="316" spans="2:8" ht="25.5" hidden="1">
      <c r="B316" s="87" t="s">
        <v>599</v>
      </c>
      <c r="C316" s="80" t="s">
        <v>724</v>
      </c>
      <c r="D316" s="80" t="s">
        <v>727</v>
      </c>
      <c r="E316" s="121" t="s">
        <v>600</v>
      </c>
      <c r="F316" s="80"/>
      <c r="G316" s="80"/>
      <c r="H316" s="186">
        <f>'Прил.13'!H315</f>
        <v>11.5</v>
      </c>
    </row>
    <row r="317" spans="2:8" ht="25.5" hidden="1">
      <c r="B317" s="87" t="s">
        <v>609</v>
      </c>
      <c r="C317" s="80" t="s">
        <v>724</v>
      </c>
      <c r="D317" s="80" t="s">
        <v>727</v>
      </c>
      <c r="E317" s="121" t="s">
        <v>610</v>
      </c>
      <c r="F317" s="35"/>
      <c r="G317" s="80"/>
      <c r="H317" s="186">
        <f>'Прил.13'!H316</f>
        <v>11.5</v>
      </c>
    </row>
    <row r="318" spans="2:8" ht="12.75" hidden="1">
      <c r="B318" s="96" t="s">
        <v>775</v>
      </c>
      <c r="C318" s="80" t="s">
        <v>724</v>
      </c>
      <c r="D318" s="80" t="s">
        <v>727</v>
      </c>
      <c r="E318" s="121" t="s">
        <v>610</v>
      </c>
      <c r="F318" s="80" t="s">
        <v>776</v>
      </c>
      <c r="G318" s="80"/>
      <c r="H318" s="186">
        <f>'Прил.13'!H317</f>
        <v>11.5</v>
      </c>
    </row>
    <row r="319" spans="2:8" ht="12.75" hidden="1">
      <c r="B319" s="96" t="s">
        <v>777</v>
      </c>
      <c r="C319" s="80" t="s">
        <v>724</v>
      </c>
      <c r="D319" s="80" t="s">
        <v>727</v>
      </c>
      <c r="E319" s="121" t="s">
        <v>610</v>
      </c>
      <c r="F319" s="80" t="s">
        <v>778</v>
      </c>
      <c r="G319" s="80"/>
      <c r="H319" s="186">
        <f>'Прил.13'!H318</f>
        <v>11.5</v>
      </c>
    </row>
    <row r="320" spans="2:8" ht="12.75" hidden="1">
      <c r="B320" s="87" t="s">
        <v>762</v>
      </c>
      <c r="C320" s="80" t="s">
        <v>724</v>
      </c>
      <c r="D320" s="80" t="s">
        <v>727</v>
      </c>
      <c r="E320" s="121" t="s">
        <v>610</v>
      </c>
      <c r="F320" s="80" t="s">
        <v>778</v>
      </c>
      <c r="G320" s="80">
        <v>2</v>
      </c>
      <c r="H320" s="186">
        <f>'Прил.13'!H319</f>
        <v>11.5</v>
      </c>
    </row>
    <row r="321" spans="2:8" ht="12.75" hidden="1">
      <c r="B321" s="87" t="s">
        <v>585</v>
      </c>
      <c r="C321" s="80" t="s">
        <v>724</v>
      </c>
      <c r="D321" s="80" t="s">
        <v>727</v>
      </c>
      <c r="E321" s="80" t="s">
        <v>586</v>
      </c>
      <c r="F321" s="80"/>
      <c r="G321" s="80"/>
      <c r="H321" s="186">
        <f>'Прил.13'!H320</f>
        <v>1189.5</v>
      </c>
    </row>
    <row r="322" spans="2:8" ht="25.5" hidden="1">
      <c r="B322" s="87" t="s">
        <v>587</v>
      </c>
      <c r="C322" s="80" t="s">
        <v>724</v>
      </c>
      <c r="D322" s="80" t="s">
        <v>727</v>
      </c>
      <c r="E322" s="80" t="s">
        <v>588</v>
      </c>
      <c r="F322" s="79"/>
      <c r="G322" s="80"/>
      <c r="H322" s="186">
        <f>'Прил.13'!H321</f>
        <v>1189.5</v>
      </c>
    </row>
    <row r="323" spans="2:8" ht="12.75" hidden="1">
      <c r="B323" s="96" t="s">
        <v>775</v>
      </c>
      <c r="C323" s="80" t="s">
        <v>724</v>
      </c>
      <c r="D323" s="80" t="s">
        <v>727</v>
      </c>
      <c r="E323" s="80" t="s">
        <v>588</v>
      </c>
      <c r="F323" s="80" t="s">
        <v>776</v>
      </c>
      <c r="G323" s="80"/>
      <c r="H323" s="186">
        <f>'Прил.13'!H322</f>
        <v>21.4</v>
      </c>
    </row>
    <row r="324" spans="2:8" ht="12.75" hidden="1">
      <c r="B324" s="96" t="s">
        <v>777</v>
      </c>
      <c r="C324" s="80" t="s">
        <v>724</v>
      </c>
      <c r="D324" s="80" t="s">
        <v>727</v>
      </c>
      <c r="E324" s="80" t="s">
        <v>588</v>
      </c>
      <c r="F324" s="80" t="s">
        <v>778</v>
      </c>
      <c r="G324" s="80"/>
      <c r="H324" s="186">
        <f>'Прил.13'!H323</f>
        <v>21.4</v>
      </c>
    </row>
    <row r="325" spans="2:8" ht="12.75" hidden="1">
      <c r="B325" s="87" t="s">
        <v>762</v>
      </c>
      <c r="C325" s="80" t="s">
        <v>724</v>
      </c>
      <c r="D325" s="80" t="s">
        <v>727</v>
      </c>
      <c r="E325" s="80" t="s">
        <v>588</v>
      </c>
      <c r="F325" s="80" t="s">
        <v>778</v>
      </c>
      <c r="G325" s="80">
        <v>2</v>
      </c>
      <c r="H325" s="186">
        <f>'Прил.13'!H324</f>
        <v>21.4</v>
      </c>
    </row>
    <row r="326" spans="2:8" ht="12.75" hidden="1">
      <c r="B326" s="96" t="s">
        <v>522</v>
      </c>
      <c r="C326" s="80" t="s">
        <v>724</v>
      </c>
      <c r="D326" s="80" t="s">
        <v>727</v>
      </c>
      <c r="E326" s="80" t="s">
        <v>588</v>
      </c>
      <c r="F326" s="121">
        <v>300</v>
      </c>
      <c r="G326" s="80"/>
      <c r="H326" s="186">
        <f>'Прил.13'!H325</f>
        <v>83.7</v>
      </c>
    </row>
    <row r="327" spans="2:8" ht="12.75" hidden="1">
      <c r="B327" s="96" t="s">
        <v>139</v>
      </c>
      <c r="C327" s="80" t="s">
        <v>724</v>
      </c>
      <c r="D327" s="80" t="s">
        <v>727</v>
      </c>
      <c r="E327" s="80" t="s">
        <v>588</v>
      </c>
      <c r="F327" s="121">
        <v>320</v>
      </c>
      <c r="G327" s="80"/>
      <c r="H327" s="186">
        <f>'Прил.13'!H326</f>
        <v>83.7</v>
      </c>
    </row>
    <row r="328" spans="2:8" ht="12.75" hidden="1">
      <c r="B328" s="87" t="s">
        <v>762</v>
      </c>
      <c r="C328" s="80" t="s">
        <v>724</v>
      </c>
      <c r="D328" s="80" t="s">
        <v>727</v>
      </c>
      <c r="E328" s="80" t="s">
        <v>588</v>
      </c>
      <c r="F328" s="121">
        <v>320</v>
      </c>
      <c r="G328" s="80">
        <v>2</v>
      </c>
      <c r="H328" s="186">
        <f>'Прил.13'!H327</f>
        <v>83.7</v>
      </c>
    </row>
    <row r="329" spans="2:8" ht="12.75" hidden="1">
      <c r="B329" s="87" t="s">
        <v>13</v>
      </c>
      <c r="C329" s="80" t="s">
        <v>724</v>
      </c>
      <c r="D329" s="80" t="s">
        <v>727</v>
      </c>
      <c r="E329" s="80" t="s">
        <v>588</v>
      </c>
      <c r="F329" s="80" t="s">
        <v>14</v>
      </c>
      <c r="G329" s="80"/>
      <c r="H329" s="186">
        <f>'Прил.13'!H328</f>
        <v>1084.4</v>
      </c>
    </row>
    <row r="330" spans="2:8" ht="25.5" hidden="1">
      <c r="B330" s="87" t="s">
        <v>294</v>
      </c>
      <c r="C330" s="80" t="s">
        <v>724</v>
      </c>
      <c r="D330" s="80" t="s">
        <v>727</v>
      </c>
      <c r="E330" s="80" t="s">
        <v>588</v>
      </c>
      <c r="F330" s="80" t="s">
        <v>293</v>
      </c>
      <c r="G330" s="80"/>
      <c r="H330" s="186">
        <f>'Прил.13'!H329</f>
        <v>1084.4</v>
      </c>
    </row>
    <row r="331" spans="2:8" ht="12.75" hidden="1">
      <c r="B331" s="87" t="s">
        <v>762</v>
      </c>
      <c r="C331" s="80" t="s">
        <v>724</v>
      </c>
      <c r="D331" s="80" t="s">
        <v>727</v>
      </c>
      <c r="E331" s="80" t="s">
        <v>588</v>
      </c>
      <c r="F331" s="80" t="s">
        <v>293</v>
      </c>
      <c r="G331" s="80">
        <v>2</v>
      </c>
      <c r="H331" s="186">
        <f>'Прил.13'!H330</f>
        <v>1084.4</v>
      </c>
    </row>
    <row r="332" spans="2:8" ht="25.5" hidden="1">
      <c r="B332" s="82" t="s">
        <v>516</v>
      </c>
      <c r="C332" s="80" t="s">
        <v>724</v>
      </c>
      <c r="D332" s="80" t="s">
        <v>727</v>
      </c>
      <c r="E332" s="157" t="s">
        <v>515</v>
      </c>
      <c r="F332" s="80"/>
      <c r="G332" s="80"/>
      <c r="H332" s="186">
        <f>'Прил.13'!H332</f>
        <v>60</v>
      </c>
    </row>
    <row r="333" spans="2:8" ht="12.75" hidden="1">
      <c r="B333" s="87" t="s">
        <v>13</v>
      </c>
      <c r="C333" s="80" t="s">
        <v>724</v>
      </c>
      <c r="D333" s="80" t="s">
        <v>727</v>
      </c>
      <c r="E333" s="157" t="s">
        <v>515</v>
      </c>
      <c r="F333" s="80" t="s">
        <v>14</v>
      </c>
      <c r="G333" s="80"/>
      <c r="H333" s="186">
        <f>'Прил.13'!H333</f>
        <v>60</v>
      </c>
    </row>
    <row r="334" spans="2:8" ht="25.5" hidden="1">
      <c r="B334" s="87" t="s">
        <v>294</v>
      </c>
      <c r="C334" s="80" t="s">
        <v>724</v>
      </c>
      <c r="D334" s="80" t="s">
        <v>727</v>
      </c>
      <c r="E334" s="157" t="s">
        <v>515</v>
      </c>
      <c r="F334" s="80" t="s">
        <v>293</v>
      </c>
      <c r="G334" s="80"/>
      <c r="H334" s="186">
        <f>'Прил.13'!H334</f>
        <v>60</v>
      </c>
    </row>
    <row r="335" spans="2:8" ht="12.75" hidden="1">
      <c r="B335" s="87" t="s">
        <v>762</v>
      </c>
      <c r="C335" s="80" t="s">
        <v>724</v>
      </c>
      <c r="D335" s="80" t="s">
        <v>727</v>
      </c>
      <c r="E335" s="157" t="s">
        <v>515</v>
      </c>
      <c r="F335" s="80" t="s">
        <v>293</v>
      </c>
      <c r="G335" s="80">
        <v>2</v>
      </c>
      <c r="H335" s="186">
        <f>'Прил.13'!H335</f>
        <v>60</v>
      </c>
    </row>
    <row r="336" spans="2:8" ht="12.75">
      <c r="B336" s="132" t="s">
        <v>347</v>
      </c>
      <c r="C336" s="80" t="s">
        <v>724</v>
      </c>
      <c r="D336" s="80" t="s">
        <v>728</v>
      </c>
      <c r="E336" s="80"/>
      <c r="F336" s="80"/>
      <c r="G336" s="80"/>
      <c r="H336" s="186">
        <f>'Прил.13'!H336</f>
        <v>996.4</v>
      </c>
    </row>
    <row r="337" spans="2:8" ht="12.75" hidden="1">
      <c r="B337" s="96" t="s">
        <v>764</v>
      </c>
      <c r="C337" s="80" t="s">
        <v>724</v>
      </c>
      <c r="D337" s="80" t="s">
        <v>728</v>
      </c>
      <c r="E337" s="80" t="s">
        <v>765</v>
      </c>
      <c r="F337" s="80"/>
      <c r="G337" s="80"/>
      <c r="H337" s="185">
        <f>'Прил.13'!H337</f>
        <v>996.4</v>
      </c>
    </row>
    <row r="338" spans="2:8" ht="38.25" hidden="1">
      <c r="B338" s="87" t="s">
        <v>226</v>
      </c>
      <c r="C338" s="80" t="s">
        <v>724</v>
      </c>
      <c r="D338" s="80" t="s">
        <v>728</v>
      </c>
      <c r="E338" s="80" t="s">
        <v>611</v>
      </c>
      <c r="F338" s="80"/>
      <c r="G338" s="80"/>
      <c r="H338" s="185">
        <f>'Прил.13'!H338</f>
        <v>996.4</v>
      </c>
    </row>
    <row r="339" spans="2:8" ht="25.5" hidden="1">
      <c r="B339" s="87" t="s">
        <v>768</v>
      </c>
      <c r="C339" s="80" t="s">
        <v>724</v>
      </c>
      <c r="D339" s="80" t="s">
        <v>728</v>
      </c>
      <c r="E339" s="80" t="s">
        <v>611</v>
      </c>
      <c r="F339" s="80" t="s">
        <v>640</v>
      </c>
      <c r="G339" s="80"/>
      <c r="H339" s="185">
        <f>'Прил.13'!H339</f>
        <v>794.2</v>
      </c>
    </row>
    <row r="340" spans="2:8" ht="12.75" hidden="1">
      <c r="B340" s="87" t="s">
        <v>769</v>
      </c>
      <c r="C340" s="80" t="s">
        <v>724</v>
      </c>
      <c r="D340" s="80" t="s">
        <v>728</v>
      </c>
      <c r="E340" s="80" t="s">
        <v>611</v>
      </c>
      <c r="F340" s="80" t="s">
        <v>770</v>
      </c>
      <c r="G340" s="80"/>
      <c r="H340" s="185">
        <f>'Прил.13'!H340</f>
        <v>794.2</v>
      </c>
    </row>
    <row r="341" spans="2:8" ht="12.75" hidden="1">
      <c r="B341" s="87" t="s">
        <v>762</v>
      </c>
      <c r="C341" s="80" t="s">
        <v>724</v>
      </c>
      <c r="D341" s="80" t="s">
        <v>728</v>
      </c>
      <c r="E341" s="80" t="s">
        <v>611</v>
      </c>
      <c r="F341" s="80" t="s">
        <v>770</v>
      </c>
      <c r="G341" s="80">
        <v>2</v>
      </c>
      <c r="H341" s="185">
        <f>'Прил.13'!H341</f>
        <v>794.2</v>
      </c>
    </row>
    <row r="342" spans="2:8" ht="12.75" hidden="1">
      <c r="B342" s="96" t="s">
        <v>775</v>
      </c>
      <c r="C342" s="80" t="s">
        <v>724</v>
      </c>
      <c r="D342" s="80" t="s">
        <v>728</v>
      </c>
      <c r="E342" s="80" t="s">
        <v>611</v>
      </c>
      <c r="F342" s="80" t="s">
        <v>776</v>
      </c>
      <c r="G342" s="80"/>
      <c r="H342" s="185">
        <f>'Прил.13'!H342</f>
        <v>200.8</v>
      </c>
    </row>
    <row r="343" spans="2:8" ht="12.75" hidden="1">
      <c r="B343" s="96" t="s">
        <v>777</v>
      </c>
      <c r="C343" s="80" t="s">
        <v>724</v>
      </c>
      <c r="D343" s="80" t="s">
        <v>728</v>
      </c>
      <c r="E343" s="80" t="s">
        <v>611</v>
      </c>
      <c r="F343" s="80" t="s">
        <v>778</v>
      </c>
      <c r="G343" s="80"/>
      <c r="H343" s="185">
        <f>'Прил.13'!H343</f>
        <v>200.8</v>
      </c>
    </row>
    <row r="344" spans="2:8" ht="12.75" hidden="1">
      <c r="B344" s="87" t="s">
        <v>762</v>
      </c>
      <c r="C344" s="80" t="s">
        <v>724</v>
      </c>
      <c r="D344" s="80" t="s">
        <v>728</v>
      </c>
      <c r="E344" s="80" t="s">
        <v>611</v>
      </c>
      <c r="F344" s="80" t="s">
        <v>778</v>
      </c>
      <c r="G344" s="80">
        <v>2</v>
      </c>
      <c r="H344" s="185">
        <f>'Прил.13'!H344</f>
        <v>200.8</v>
      </c>
    </row>
    <row r="345" spans="2:8" ht="12.75" hidden="1">
      <c r="B345" s="96" t="s">
        <v>780</v>
      </c>
      <c r="C345" s="80" t="s">
        <v>724</v>
      </c>
      <c r="D345" s="80" t="s">
        <v>728</v>
      </c>
      <c r="E345" s="80" t="s">
        <v>611</v>
      </c>
      <c r="F345" s="80" t="s">
        <v>472</v>
      </c>
      <c r="G345" s="80"/>
      <c r="H345" s="185">
        <f>'Прил.13'!H345</f>
        <v>1.4</v>
      </c>
    </row>
    <row r="346" spans="2:8" ht="12.75" hidden="1">
      <c r="B346" s="96" t="s">
        <v>781</v>
      </c>
      <c r="C346" s="80" t="s">
        <v>724</v>
      </c>
      <c r="D346" s="80" t="s">
        <v>728</v>
      </c>
      <c r="E346" s="80" t="s">
        <v>611</v>
      </c>
      <c r="F346" s="80" t="s">
        <v>782</v>
      </c>
      <c r="G346" s="80"/>
      <c r="H346" s="185">
        <f>'Прил.13'!H346</f>
        <v>1.4</v>
      </c>
    </row>
    <row r="347" spans="2:8" ht="12.75" hidden="1">
      <c r="B347" s="87" t="s">
        <v>762</v>
      </c>
      <c r="C347" s="80" t="s">
        <v>724</v>
      </c>
      <c r="D347" s="80" t="s">
        <v>728</v>
      </c>
      <c r="E347" s="80" t="s">
        <v>611</v>
      </c>
      <c r="F347" s="80" t="s">
        <v>782</v>
      </c>
      <c r="G347" s="80">
        <v>2</v>
      </c>
      <c r="H347" s="185">
        <f>'Прил.13'!H347</f>
        <v>1.4</v>
      </c>
    </row>
    <row r="348" spans="2:8" ht="12.75">
      <c r="B348" s="104" t="s">
        <v>348</v>
      </c>
      <c r="C348" s="79" t="s">
        <v>729</v>
      </c>
      <c r="D348" s="79"/>
      <c r="E348" s="79"/>
      <c r="F348" s="79"/>
      <c r="G348" s="79"/>
      <c r="H348" s="185">
        <f>'Прил.13'!H348</f>
        <v>7714.6</v>
      </c>
    </row>
    <row r="349" spans="2:8" ht="12.75" hidden="1">
      <c r="B349" s="93" t="s">
        <v>758</v>
      </c>
      <c r="C349" s="94"/>
      <c r="D349" s="94"/>
      <c r="E349" s="94"/>
      <c r="F349" s="94"/>
      <c r="G349" s="94">
        <v>1</v>
      </c>
      <c r="H349" s="185">
        <f>'Прил.13'!H349</f>
        <v>2779</v>
      </c>
    </row>
    <row r="350" spans="2:8" ht="12.75" hidden="1">
      <c r="B350" s="93" t="s">
        <v>762</v>
      </c>
      <c r="C350" s="94"/>
      <c r="D350" s="94"/>
      <c r="E350" s="94"/>
      <c r="F350" s="94"/>
      <c r="G350" s="94">
        <v>2</v>
      </c>
      <c r="H350" s="185">
        <f>'Прил.13'!H350</f>
        <v>4935.599999999999</v>
      </c>
    </row>
    <row r="351" spans="2:8" ht="12.75">
      <c r="B351" s="87" t="s">
        <v>349</v>
      </c>
      <c r="C351" s="80" t="s">
        <v>729</v>
      </c>
      <c r="D351" s="80" t="s">
        <v>730</v>
      </c>
      <c r="E351" s="80"/>
      <c r="F351" s="80"/>
      <c r="G351" s="80"/>
      <c r="H351" s="186">
        <f>'Прил.13'!H351</f>
        <v>7714.6</v>
      </c>
    </row>
    <row r="352" spans="2:8" ht="12.75" hidden="1">
      <c r="B352" s="96" t="s">
        <v>764</v>
      </c>
      <c r="C352" s="80" t="s">
        <v>729</v>
      </c>
      <c r="D352" s="80" t="s">
        <v>730</v>
      </c>
      <c r="E352" s="80" t="s">
        <v>765</v>
      </c>
      <c r="F352" s="79"/>
      <c r="G352" s="79"/>
      <c r="H352" s="185">
        <f>'Прил.13'!H352</f>
        <v>7588.6</v>
      </c>
    </row>
    <row r="353" spans="2:8" ht="25.5" hidden="1">
      <c r="B353" s="87" t="s">
        <v>227</v>
      </c>
      <c r="C353" s="80" t="s">
        <v>729</v>
      </c>
      <c r="D353" s="80" t="s">
        <v>730</v>
      </c>
      <c r="E353" s="80" t="s">
        <v>612</v>
      </c>
      <c r="F353" s="80"/>
      <c r="G353" s="80"/>
      <c r="H353" s="185">
        <f>'Прил.13'!H353</f>
        <v>3272.6000000000004</v>
      </c>
    </row>
    <row r="354" spans="2:8" ht="12.75" hidden="1">
      <c r="B354" s="87" t="s">
        <v>13</v>
      </c>
      <c r="C354" s="80" t="s">
        <v>729</v>
      </c>
      <c r="D354" s="80" t="s">
        <v>730</v>
      </c>
      <c r="E354" s="80" t="s">
        <v>612</v>
      </c>
      <c r="F354" s="80" t="s">
        <v>14</v>
      </c>
      <c r="G354" s="80"/>
      <c r="H354" s="185">
        <f>'Прил.13'!H354</f>
        <v>3272.6000000000004</v>
      </c>
    </row>
    <row r="355" spans="2:8" ht="25.5" hidden="1">
      <c r="B355" s="87" t="s">
        <v>294</v>
      </c>
      <c r="C355" s="80" t="s">
        <v>729</v>
      </c>
      <c r="D355" s="80" t="s">
        <v>730</v>
      </c>
      <c r="E355" s="80" t="s">
        <v>612</v>
      </c>
      <c r="F355" s="80" t="s">
        <v>293</v>
      </c>
      <c r="G355" s="80"/>
      <c r="H355" s="185">
        <f>'Прил.13'!H355</f>
        <v>3239.3</v>
      </c>
    </row>
    <row r="356" spans="2:8" ht="12.75" hidden="1">
      <c r="B356" s="96" t="s">
        <v>758</v>
      </c>
      <c r="C356" s="80" t="s">
        <v>729</v>
      </c>
      <c r="D356" s="80" t="s">
        <v>730</v>
      </c>
      <c r="E356" s="80" t="s">
        <v>612</v>
      </c>
      <c r="F356" s="80" t="s">
        <v>293</v>
      </c>
      <c r="G356" s="80" t="s">
        <v>750</v>
      </c>
      <c r="H356" s="185">
        <f>'Прил.13'!H356</f>
        <v>880.4</v>
      </c>
    </row>
    <row r="357" spans="2:8" ht="12.75" hidden="1">
      <c r="B357" s="87" t="s">
        <v>762</v>
      </c>
      <c r="C357" s="80" t="s">
        <v>729</v>
      </c>
      <c r="D357" s="80" t="s">
        <v>730</v>
      </c>
      <c r="E357" s="80" t="s">
        <v>612</v>
      </c>
      <c r="F357" s="80" t="s">
        <v>293</v>
      </c>
      <c r="G357" s="80">
        <v>2</v>
      </c>
      <c r="H357" s="185">
        <f>'Прил.13'!H357</f>
        <v>2358.9</v>
      </c>
    </row>
    <row r="358" spans="2:8" ht="12.75" hidden="1">
      <c r="B358" s="87" t="s">
        <v>210</v>
      </c>
      <c r="C358" s="80" t="s">
        <v>729</v>
      </c>
      <c r="D358" s="80" t="s">
        <v>730</v>
      </c>
      <c r="E358" s="80" t="s">
        <v>612</v>
      </c>
      <c r="F358" s="35">
        <v>612</v>
      </c>
      <c r="G358" s="80"/>
      <c r="H358" s="185">
        <f>'Прил.13'!H358</f>
        <v>33.3</v>
      </c>
    </row>
    <row r="359" spans="2:8" ht="12.75" hidden="1">
      <c r="B359" s="87" t="s">
        <v>762</v>
      </c>
      <c r="C359" s="80" t="s">
        <v>729</v>
      </c>
      <c r="D359" s="80" t="s">
        <v>730</v>
      </c>
      <c r="E359" s="80" t="s">
        <v>612</v>
      </c>
      <c r="F359" s="35">
        <v>612</v>
      </c>
      <c r="G359" s="80">
        <v>2</v>
      </c>
      <c r="H359" s="185">
        <f>'Прил.13'!H359</f>
        <v>33.3</v>
      </c>
    </row>
    <row r="360" spans="2:8" ht="12.75" hidden="1">
      <c r="B360" s="87" t="s">
        <v>228</v>
      </c>
      <c r="C360" s="80" t="s">
        <v>729</v>
      </c>
      <c r="D360" s="80" t="s">
        <v>730</v>
      </c>
      <c r="E360" s="80" t="s">
        <v>613</v>
      </c>
      <c r="F360" s="80"/>
      <c r="G360" s="80"/>
      <c r="H360" s="185">
        <f>'Прил.13'!H360</f>
        <v>4316</v>
      </c>
    </row>
    <row r="361" spans="2:8" ht="25.5" hidden="1">
      <c r="B361" s="87" t="s">
        <v>768</v>
      </c>
      <c r="C361" s="80" t="s">
        <v>729</v>
      </c>
      <c r="D361" s="80" t="s">
        <v>730</v>
      </c>
      <c r="E361" s="80" t="s">
        <v>613</v>
      </c>
      <c r="F361" s="80" t="s">
        <v>640</v>
      </c>
      <c r="G361" s="80"/>
      <c r="H361" s="185">
        <f>'Прил.13'!H361</f>
        <v>3570.2</v>
      </c>
    </row>
    <row r="362" spans="2:8" ht="12.75" hidden="1">
      <c r="B362" s="87" t="s">
        <v>769</v>
      </c>
      <c r="C362" s="80" t="s">
        <v>729</v>
      </c>
      <c r="D362" s="80" t="s">
        <v>730</v>
      </c>
      <c r="E362" s="80" t="s">
        <v>613</v>
      </c>
      <c r="F362" s="80" t="s">
        <v>770</v>
      </c>
      <c r="G362" s="80"/>
      <c r="H362" s="185">
        <f>'Прил.13'!H362</f>
        <v>3570.2</v>
      </c>
    </row>
    <row r="363" spans="2:8" ht="12.75" hidden="1">
      <c r="B363" s="96" t="s">
        <v>758</v>
      </c>
      <c r="C363" s="80" t="s">
        <v>729</v>
      </c>
      <c r="D363" s="80" t="s">
        <v>730</v>
      </c>
      <c r="E363" s="80" t="s">
        <v>613</v>
      </c>
      <c r="F363" s="80" t="s">
        <v>770</v>
      </c>
      <c r="G363" s="80" t="s">
        <v>750</v>
      </c>
      <c r="H363" s="185">
        <f>'Прил.13'!H363</f>
        <v>1181</v>
      </c>
    </row>
    <row r="364" spans="2:8" ht="12.75" hidden="1">
      <c r="B364" s="87" t="s">
        <v>762</v>
      </c>
      <c r="C364" s="80" t="s">
        <v>729</v>
      </c>
      <c r="D364" s="80" t="s">
        <v>730</v>
      </c>
      <c r="E364" s="80" t="s">
        <v>613</v>
      </c>
      <c r="F364" s="80" t="s">
        <v>770</v>
      </c>
      <c r="G364" s="80">
        <v>2</v>
      </c>
      <c r="H364" s="185">
        <f>'Прил.13'!H364</f>
        <v>2389.2</v>
      </c>
    </row>
    <row r="365" spans="2:8" ht="12.75" hidden="1">
      <c r="B365" s="96" t="s">
        <v>775</v>
      </c>
      <c r="C365" s="80" t="s">
        <v>729</v>
      </c>
      <c r="D365" s="80" t="s">
        <v>730</v>
      </c>
      <c r="E365" s="80" t="s">
        <v>613</v>
      </c>
      <c r="F365" s="80" t="s">
        <v>776</v>
      </c>
      <c r="G365" s="80"/>
      <c r="H365" s="185">
        <f>'Прил.13'!H365</f>
        <v>740.8000000000001</v>
      </c>
    </row>
    <row r="366" spans="2:8" ht="12.75" hidden="1">
      <c r="B366" s="96" t="s">
        <v>777</v>
      </c>
      <c r="C366" s="80" t="s">
        <v>729</v>
      </c>
      <c r="D366" s="80" t="s">
        <v>730</v>
      </c>
      <c r="E366" s="80" t="s">
        <v>613</v>
      </c>
      <c r="F366" s="80" t="s">
        <v>778</v>
      </c>
      <c r="G366" s="80"/>
      <c r="H366" s="185">
        <f>'Прил.13'!H366</f>
        <v>740.8000000000001</v>
      </c>
    </row>
    <row r="367" spans="2:8" ht="12.75" hidden="1">
      <c r="B367" s="96" t="s">
        <v>758</v>
      </c>
      <c r="C367" s="80" t="s">
        <v>729</v>
      </c>
      <c r="D367" s="80" t="s">
        <v>730</v>
      </c>
      <c r="E367" s="80" t="s">
        <v>613</v>
      </c>
      <c r="F367" s="80" t="s">
        <v>778</v>
      </c>
      <c r="G367" s="80" t="s">
        <v>750</v>
      </c>
      <c r="H367" s="185">
        <f>'Прил.13'!H367</f>
        <v>712.6</v>
      </c>
    </row>
    <row r="368" spans="2:8" ht="12.75" hidden="1">
      <c r="B368" s="87" t="s">
        <v>762</v>
      </c>
      <c r="C368" s="80" t="s">
        <v>729</v>
      </c>
      <c r="D368" s="80" t="s">
        <v>730</v>
      </c>
      <c r="E368" s="80" t="s">
        <v>613</v>
      </c>
      <c r="F368" s="80" t="s">
        <v>778</v>
      </c>
      <c r="G368" s="80">
        <v>2</v>
      </c>
      <c r="H368" s="185">
        <f>'Прил.13'!H368</f>
        <v>28.2</v>
      </c>
    </row>
    <row r="369" spans="2:8" ht="12.75" hidden="1">
      <c r="B369" s="101" t="s">
        <v>104</v>
      </c>
      <c r="C369" s="80" t="s">
        <v>729</v>
      </c>
      <c r="D369" s="80" t="s">
        <v>730</v>
      </c>
      <c r="E369" s="80" t="s">
        <v>103</v>
      </c>
      <c r="F369" s="79"/>
      <c r="G369" s="79"/>
      <c r="H369" s="185">
        <f>'Прил.13'!H372</f>
        <v>126</v>
      </c>
    </row>
    <row r="370" spans="2:8" ht="25.5" hidden="1">
      <c r="B370" s="87" t="s">
        <v>105</v>
      </c>
      <c r="C370" s="80" t="s">
        <v>729</v>
      </c>
      <c r="D370" s="80" t="s">
        <v>730</v>
      </c>
      <c r="E370" s="80" t="s">
        <v>106</v>
      </c>
      <c r="F370" s="80"/>
      <c r="G370" s="80"/>
      <c r="H370" s="185">
        <f>'Прил.13'!H373</f>
        <v>1</v>
      </c>
    </row>
    <row r="371" spans="2:8" ht="25.5" hidden="1">
      <c r="B371" s="87" t="s">
        <v>107</v>
      </c>
      <c r="C371" s="80" t="s">
        <v>729</v>
      </c>
      <c r="D371" s="80" t="s">
        <v>730</v>
      </c>
      <c r="E371" s="80" t="s">
        <v>108</v>
      </c>
      <c r="F371" s="80"/>
      <c r="G371" s="80"/>
      <c r="H371" s="185">
        <f>'Прил.13'!H374</f>
        <v>1</v>
      </c>
    </row>
    <row r="372" spans="2:8" ht="12.75" hidden="1">
      <c r="B372" s="87" t="s">
        <v>13</v>
      </c>
      <c r="C372" s="80" t="s">
        <v>729</v>
      </c>
      <c r="D372" s="80" t="s">
        <v>730</v>
      </c>
      <c r="E372" s="80" t="s">
        <v>108</v>
      </c>
      <c r="F372" s="80" t="s">
        <v>14</v>
      </c>
      <c r="G372" s="80"/>
      <c r="H372" s="185">
        <f>'Прил.13'!H375</f>
        <v>1</v>
      </c>
    </row>
    <row r="373" spans="2:8" ht="12.75" hidden="1">
      <c r="B373" s="87" t="s">
        <v>210</v>
      </c>
      <c r="C373" s="80" t="s">
        <v>729</v>
      </c>
      <c r="D373" s="80" t="s">
        <v>730</v>
      </c>
      <c r="E373" s="80" t="s">
        <v>108</v>
      </c>
      <c r="F373" s="35">
        <v>612</v>
      </c>
      <c r="G373" s="80"/>
      <c r="H373" s="185">
        <f>'Прил.13'!H376</f>
        <v>1</v>
      </c>
    </row>
    <row r="374" spans="2:8" ht="12.75" hidden="1">
      <c r="B374" s="87" t="s">
        <v>762</v>
      </c>
      <c r="C374" s="80" t="s">
        <v>729</v>
      </c>
      <c r="D374" s="80" t="s">
        <v>730</v>
      </c>
      <c r="E374" s="80" t="s">
        <v>108</v>
      </c>
      <c r="F374" s="35">
        <v>612</v>
      </c>
      <c r="G374" s="80">
        <v>2</v>
      </c>
      <c r="H374" s="185">
        <f>'Прил.13'!H377</f>
        <v>1</v>
      </c>
    </row>
    <row r="375" spans="2:8" ht="25.5" hidden="1">
      <c r="B375" s="87" t="s">
        <v>110</v>
      </c>
      <c r="C375" s="80" t="s">
        <v>729</v>
      </c>
      <c r="D375" s="80" t="s">
        <v>730</v>
      </c>
      <c r="E375" s="80" t="s">
        <v>109</v>
      </c>
      <c r="F375" s="80"/>
      <c r="G375" s="80"/>
      <c r="H375" s="185">
        <f>'Прил.13'!H378</f>
        <v>125</v>
      </c>
    </row>
    <row r="376" spans="2:8" ht="38.25" hidden="1">
      <c r="B376" s="87" t="s">
        <v>112</v>
      </c>
      <c r="C376" s="80" t="s">
        <v>729</v>
      </c>
      <c r="D376" s="80" t="s">
        <v>730</v>
      </c>
      <c r="E376" s="80" t="s">
        <v>111</v>
      </c>
      <c r="F376" s="80"/>
      <c r="G376" s="80"/>
      <c r="H376" s="185">
        <f>'Прил.13'!H379</f>
        <v>125</v>
      </c>
    </row>
    <row r="377" spans="2:8" ht="12.75" hidden="1">
      <c r="B377" s="87" t="s">
        <v>13</v>
      </c>
      <c r="C377" s="80" t="s">
        <v>729</v>
      </c>
      <c r="D377" s="80" t="s">
        <v>730</v>
      </c>
      <c r="E377" s="80" t="s">
        <v>111</v>
      </c>
      <c r="F377" s="80" t="s">
        <v>14</v>
      </c>
      <c r="G377" s="80"/>
      <c r="H377" s="185">
        <f>'Прил.13'!H380</f>
        <v>125</v>
      </c>
    </row>
    <row r="378" spans="2:8" ht="12.75" hidden="1">
      <c r="B378" s="87" t="s">
        <v>210</v>
      </c>
      <c r="C378" s="80" t="s">
        <v>729</v>
      </c>
      <c r="D378" s="80" t="s">
        <v>730</v>
      </c>
      <c r="E378" s="80" t="s">
        <v>111</v>
      </c>
      <c r="F378" s="35">
        <v>612</v>
      </c>
      <c r="G378" s="80"/>
      <c r="H378" s="185">
        <f>'Прил.13'!H381</f>
        <v>125</v>
      </c>
    </row>
    <row r="379" spans="2:8" ht="12.75" hidden="1">
      <c r="B379" s="87" t="s">
        <v>762</v>
      </c>
      <c r="C379" s="80" t="s">
        <v>729</v>
      </c>
      <c r="D379" s="80" t="s">
        <v>730</v>
      </c>
      <c r="E379" s="80" t="s">
        <v>111</v>
      </c>
      <c r="F379" s="35">
        <v>612</v>
      </c>
      <c r="G379" s="80">
        <v>2</v>
      </c>
      <c r="H379" s="185">
        <f>'Прил.13'!H382</f>
        <v>125</v>
      </c>
    </row>
    <row r="380" spans="2:8" ht="12.75">
      <c r="B380" s="104" t="s">
        <v>354</v>
      </c>
      <c r="C380" s="79" t="s">
        <v>731</v>
      </c>
      <c r="D380" s="79"/>
      <c r="E380" s="79"/>
      <c r="F380" s="79"/>
      <c r="G380" s="79"/>
      <c r="H380" s="185">
        <f>'Прил.13'!H383</f>
        <v>14862.1</v>
      </c>
    </row>
    <row r="381" spans="2:8" ht="12.75" hidden="1">
      <c r="B381" s="93" t="s">
        <v>762</v>
      </c>
      <c r="C381" s="94"/>
      <c r="D381" s="94"/>
      <c r="E381" s="94"/>
      <c r="F381" s="94"/>
      <c r="G381" s="94">
        <v>2</v>
      </c>
      <c r="H381" s="185">
        <f>'Прил.13'!H384</f>
        <v>2655.1000000000004</v>
      </c>
    </row>
    <row r="382" spans="2:8" ht="12.75" hidden="1">
      <c r="B382" s="93" t="s">
        <v>739</v>
      </c>
      <c r="C382" s="94"/>
      <c r="D382" s="94"/>
      <c r="E382" s="94"/>
      <c r="F382" s="94"/>
      <c r="G382" s="94">
        <v>3</v>
      </c>
      <c r="H382" s="185">
        <f>'Прил.13'!H385</f>
        <v>12120</v>
      </c>
    </row>
    <row r="383" spans="2:8" ht="12.75" hidden="1">
      <c r="B383" s="93" t="s">
        <v>740</v>
      </c>
      <c r="C383" s="94"/>
      <c r="D383" s="94"/>
      <c r="E383" s="94"/>
      <c r="F383" s="94"/>
      <c r="G383" s="94">
        <v>4</v>
      </c>
      <c r="H383" s="185">
        <f>'Прил.13'!H386</f>
        <v>87</v>
      </c>
    </row>
    <row r="384" spans="2:8" ht="12.75">
      <c r="B384" s="87" t="s">
        <v>690</v>
      </c>
      <c r="C384" s="80" t="s">
        <v>731</v>
      </c>
      <c r="D384" s="80" t="s">
        <v>732</v>
      </c>
      <c r="E384" s="80"/>
      <c r="F384" s="80"/>
      <c r="G384" s="80"/>
      <c r="H384" s="186">
        <f>'Прил.13'!H387</f>
        <v>2125.3</v>
      </c>
    </row>
    <row r="385" spans="2:8" ht="12.75" hidden="1">
      <c r="B385" s="96" t="s">
        <v>764</v>
      </c>
      <c r="C385" s="80" t="s">
        <v>731</v>
      </c>
      <c r="D385" s="80" t="s">
        <v>732</v>
      </c>
      <c r="E385" s="80" t="s">
        <v>765</v>
      </c>
      <c r="F385" s="80"/>
      <c r="G385" s="80"/>
      <c r="H385" s="186">
        <f>'Прил.13'!H388</f>
        <v>2125.3</v>
      </c>
    </row>
    <row r="386" spans="2:8" ht="25.5" hidden="1">
      <c r="B386" s="87" t="s">
        <v>265</v>
      </c>
      <c r="C386" s="80" t="s">
        <v>731</v>
      </c>
      <c r="D386" s="80" t="s">
        <v>732</v>
      </c>
      <c r="E386" s="80" t="s">
        <v>614</v>
      </c>
      <c r="F386" s="80"/>
      <c r="G386" s="80"/>
      <c r="H386" s="186">
        <f>'Прил.13'!H389</f>
        <v>2125.3</v>
      </c>
    </row>
    <row r="387" spans="2:8" ht="12.75" hidden="1">
      <c r="B387" s="87" t="s">
        <v>522</v>
      </c>
      <c r="C387" s="80" t="s">
        <v>731</v>
      </c>
      <c r="D387" s="80" t="s">
        <v>732</v>
      </c>
      <c r="E387" s="80" t="s">
        <v>614</v>
      </c>
      <c r="F387" s="80" t="s">
        <v>615</v>
      </c>
      <c r="G387" s="80"/>
      <c r="H387" s="186">
        <f>'Прил.13'!H390</f>
        <v>2125.3</v>
      </c>
    </row>
    <row r="388" spans="2:8" ht="12.75" hidden="1">
      <c r="B388" s="87" t="s">
        <v>139</v>
      </c>
      <c r="C388" s="80" t="s">
        <v>731</v>
      </c>
      <c r="D388" s="80" t="s">
        <v>732</v>
      </c>
      <c r="E388" s="80" t="s">
        <v>614</v>
      </c>
      <c r="F388" s="80" t="s">
        <v>138</v>
      </c>
      <c r="G388" s="80"/>
      <c r="H388" s="186">
        <f>'Прил.13'!H391</f>
        <v>2125.3</v>
      </c>
    </row>
    <row r="389" spans="2:8" ht="12.75" hidden="1">
      <c r="B389" s="87" t="s">
        <v>762</v>
      </c>
      <c r="C389" s="80" t="s">
        <v>731</v>
      </c>
      <c r="D389" s="80" t="s">
        <v>732</v>
      </c>
      <c r="E389" s="80" t="s">
        <v>614</v>
      </c>
      <c r="F389" s="80" t="s">
        <v>138</v>
      </c>
      <c r="G389" s="80">
        <v>2</v>
      </c>
      <c r="H389" s="186">
        <f>'Прил.13'!H392</f>
        <v>2125.3</v>
      </c>
    </row>
    <row r="390" spans="2:8" ht="12.75">
      <c r="B390" s="87" t="s">
        <v>355</v>
      </c>
      <c r="C390" s="80" t="s">
        <v>731</v>
      </c>
      <c r="D390" s="80" t="s">
        <v>733</v>
      </c>
      <c r="E390" s="80"/>
      <c r="F390" s="80"/>
      <c r="G390" s="80"/>
      <c r="H390" s="186">
        <f>'Прил.13'!H393</f>
        <v>482.9</v>
      </c>
    </row>
    <row r="391" spans="2:8" ht="12.75" hidden="1">
      <c r="B391" s="96" t="s">
        <v>764</v>
      </c>
      <c r="C391" s="80" t="s">
        <v>731</v>
      </c>
      <c r="D391" s="80" t="s">
        <v>733</v>
      </c>
      <c r="E391" s="121" t="s">
        <v>765</v>
      </c>
      <c r="F391" s="80"/>
      <c r="G391" s="80"/>
      <c r="H391" s="186">
        <f>'Прил.13'!H394</f>
        <v>56.4</v>
      </c>
    </row>
    <row r="392" spans="2:8" ht="12.75" hidden="1">
      <c r="B392" s="87" t="s">
        <v>266</v>
      </c>
      <c r="C392" s="80" t="s">
        <v>731</v>
      </c>
      <c r="D392" s="80" t="s">
        <v>733</v>
      </c>
      <c r="E392" s="121" t="s">
        <v>616</v>
      </c>
      <c r="F392" s="80"/>
      <c r="G392" s="80"/>
      <c r="H392" s="186">
        <f>'Прил.13'!H395</f>
        <v>56.4</v>
      </c>
    </row>
    <row r="393" spans="2:8" ht="12.75" hidden="1">
      <c r="B393" s="87" t="s">
        <v>13</v>
      </c>
      <c r="C393" s="80" t="s">
        <v>731</v>
      </c>
      <c r="D393" s="80" t="s">
        <v>733</v>
      </c>
      <c r="E393" s="121" t="s">
        <v>616</v>
      </c>
      <c r="F393" s="80" t="s">
        <v>14</v>
      </c>
      <c r="G393" s="80"/>
      <c r="H393" s="186">
        <f>'Прил.13'!H396</f>
        <v>56.4</v>
      </c>
    </row>
    <row r="394" spans="2:8" ht="12.75" hidden="1">
      <c r="B394" s="87" t="s">
        <v>210</v>
      </c>
      <c r="C394" s="80" t="s">
        <v>731</v>
      </c>
      <c r="D394" s="80" t="s">
        <v>733</v>
      </c>
      <c r="E394" s="121" t="s">
        <v>616</v>
      </c>
      <c r="F394" s="35">
        <v>612</v>
      </c>
      <c r="G394" s="80"/>
      <c r="H394" s="186">
        <f>'Прил.13'!H397</f>
        <v>56.4</v>
      </c>
    </row>
    <row r="395" spans="2:8" ht="12.75" hidden="1">
      <c r="B395" s="87" t="s">
        <v>762</v>
      </c>
      <c r="C395" s="80" t="s">
        <v>731</v>
      </c>
      <c r="D395" s="80" t="s">
        <v>733</v>
      </c>
      <c r="E395" s="121" t="s">
        <v>616</v>
      </c>
      <c r="F395" s="35">
        <v>612</v>
      </c>
      <c r="G395" s="80">
        <v>2</v>
      </c>
      <c r="H395" s="186">
        <f>'Прил.13'!H398</f>
        <v>56.4</v>
      </c>
    </row>
    <row r="396" spans="2:8" ht="12.75" hidden="1">
      <c r="B396" s="87" t="s">
        <v>352</v>
      </c>
      <c r="C396" s="80" t="s">
        <v>731</v>
      </c>
      <c r="D396" s="80" t="s">
        <v>733</v>
      </c>
      <c r="E396" s="121" t="s">
        <v>281</v>
      </c>
      <c r="F396" s="80"/>
      <c r="G396" s="80"/>
      <c r="H396" s="186">
        <f>'Прил.13'!H399</f>
        <v>311</v>
      </c>
    </row>
    <row r="397" spans="2:8" ht="25.5" hidden="1">
      <c r="B397" s="87" t="s">
        <v>353</v>
      </c>
      <c r="C397" s="80" t="s">
        <v>731</v>
      </c>
      <c r="D397" s="80" t="s">
        <v>733</v>
      </c>
      <c r="E397" s="121" t="s">
        <v>282</v>
      </c>
      <c r="F397" s="80"/>
      <c r="G397" s="80"/>
      <c r="H397" s="186">
        <f>'Прил.13'!H400</f>
        <v>311</v>
      </c>
    </row>
    <row r="398" spans="2:8" ht="12.75" hidden="1">
      <c r="B398" s="87" t="s">
        <v>522</v>
      </c>
      <c r="C398" s="80" t="s">
        <v>731</v>
      </c>
      <c r="D398" s="80" t="s">
        <v>733</v>
      </c>
      <c r="E398" s="121" t="s">
        <v>282</v>
      </c>
      <c r="F398" s="80" t="s">
        <v>615</v>
      </c>
      <c r="G398" s="80"/>
      <c r="H398" s="186">
        <f>'Прил.13'!H401</f>
        <v>311</v>
      </c>
    </row>
    <row r="399" spans="2:8" ht="12.75" hidden="1">
      <c r="B399" s="87" t="s">
        <v>139</v>
      </c>
      <c r="C399" s="80" t="s">
        <v>731</v>
      </c>
      <c r="D399" s="80" t="s">
        <v>733</v>
      </c>
      <c r="E399" s="121" t="s">
        <v>282</v>
      </c>
      <c r="F399" s="80" t="s">
        <v>138</v>
      </c>
      <c r="G399" s="80"/>
      <c r="H399" s="186">
        <f>'Прил.13'!H402</f>
        <v>311</v>
      </c>
    </row>
    <row r="400" spans="2:8" ht="12.75" hidden="1">
      <c r="B400" s="87" t="s">
        <v>762</v>
      </c>
      <c r="C400" s="80" t="s">
        <v>731</v>
      </c>
      <c r="D400" s="80" t="s">
        <v>733</v>
      </c>
      <c r="E400" s="121" t="s">
        <v>282</v>
      </c>
      <c r="F400" s="80" t="s">
        <v>138</v>
      </c>
      <c r="G400" s="80">
        <v>2</v>
      </c>
      <c r="H400" s="186">
        <f>'Прил.13'!H404</f>
        <v>311</v>
      </c>
    </row>
    <row r="401" spans="2:8" ht="12.75" hidden="1">
      <c r="B401" s="87" t="s">
        <v>589</v>
      </c>
      <c r="C401" s="80" t="s">
        <v>731</v>
      </c>
      <c r="D401" s="80" t="s">
        <v>733</v>
      </c>
      <c r="E401" s="121" t="s">
        <v>590</v>
      </c>
      <c r="F401" s="80"/>
      <c r="G401" s="80"/>
      <c r="H401" s="186">
        <f>'Прил.13'!H405</f>
        <v>115.5</v>
      </c>
    </row>
    <row r="402" spans="2:8" ht="25.5" hidden="1">
      <c r="B402" s="87" t="s">
        <v>350</v>
      </c>
      <c r="C402" s="80" t="s">
        <v>731</v>
      </c>
      <c r="D402" s="80" t="s">
        <v>733</v>
      </c>
      <c r="E402" s="121" t="s">
        <v>617</v>
      </c>
      <c r="F402" s="80"/>
      <c r="G402" s="80"/>
      <c r="H402" s="186">
        <f>'Прил.13'!H406</f>
        <v>115.5</v>
      </c>
    </row>
    <row r="403" spans="2:8" ht="25.5" hidden="1">
      <c r="B403" s="87" t="s">
        <v>351</v>
      </c>
      <c r="C403" s="80" t="s">
        <v>731</v>
      </c>
      <c r="D403" s="80" t="s">
        <v>733</v>
      </c>
      <c r="E403" s="121" t="s">
        <v>618</v>
      </c>
      <c r="F403" s="35"/>
      <c r="G403" s="80"/>
      <c r="H403" s="186">
        <f>'Прил.13'!H407</f>
        <v>115.5</v>
      </c>
    </row>
    <row r="404" spans="2:8" ht="12.75" hidden="1">
      <c r="B404" s="96" t="s">
        <v>775</v>
      </c>
      <c r="C404" s="80" t="s">
        <v>731</v>
      </c>
      <c r="D404" s="80" t="s">
        <v>733</v>
      </c>
      <c r="E404" s="121" t="s">
        <v>618</v>
      </c>
      <c r="F404" s="80" t="s">
        <v>776</v>
      </c>
      <c r="G404" s="80"/>
      <c r="H404" s="186">
        <f>'Прил.13'!H408</f>
        <v>38.5</v>
      </c>
    </row>
    <row r="405" spans="2:8" ht="12.75" hidden="1">
      <c r="B405" s="96" t="s">
        <v>777</v>
      </c>
      <c r="C405" s="80" t="s">
        <v>731</v>
      </c>
      <c r="D405" s="80" t="s">
        <v>733</v>
      </c>
      <c r="E405" s="121" t="s">
        <v>618</v>
      </c>
      <c r="F405" s="80" t="s">
        <v>778</v>
      </c>
      <c r="G405" s="80"/>
      <c r="H405" s="186">
        <f>'Прил.13'!H409</f>
        <v>38.5</v>
      </c>
    </row>
    <row r="406" spans="2:8" ht="12.75" hidden="1">
      <c r="B406" s="87" t="s">
        <v>762</v>
      </c>
      <c r="C406" s="80" t="s">
        <v>731</v>
      </c>
      <c r="D406" s="80" t="s">
        <v>733</v>
      </c>
      <c r="E406" s="121" t="s">
        <v>618</v>
      </c>
      <c r="F406" s="80" t="s">
        <v>778</v>
      </c>
      <c r="G406" s="80">
        <v>2</v>
      </c>
      <c r="H406" s="186">
        <f>'Прил.13'!H410</f>
        <v>38.5</v>
      </c>
    </row>
    <row r="407" spans="2:8" ht="12.75">
      <c r="B407" s="87" t="s">
        <v>365</v>
      </c>
      <c r="C407" s="80" t="s">
        <v>731</v>
      </c>
      <c r="D407" s="80" t="s">
        <v>734</v>
      </c>
      <c r="E407" s="80"/>
      <c r="F407" s="80"/>
      <c r="G407" s="80"/>
      <c r="H407" s="186">
        <f>'Прил.13'!H417</f>
        <v>11343.1</v>
      </c>
    </row>
    <row r="408" spans="2:8" ht="12.75" hidden="1">
      <c r="B408" s="96" t="s">
        <v>764</v>
      </c>
      <c r="C408" s="121">
        <v>1000</v>
      </c>
      <c r="D408" s="121">
        <v>1004</v>
      </c>
      <c r="E408" s="121" t="s">
        <v>765</v>
      </c>
      <c r="F408" s="79"/>
      <c r="G408" s="79"/>
      <c r="H408" s="186">
        <f>'Прил.13'!H418</f>
        <v>11343.1</v>
      </c>
    </row>
    <row r="409" spans="2:8" ht="25.5" hidden="1">
      <c r="B409" s="96" t="s">
        <v>268</v>
      </c>
      <c r="C409" s="121">
        <v>1000</v>
      </c>
      <c r="D409" s="121">
        <v>1004</v>
      </c>
      <c r="E409" s="121" t="s">
        <v>619</v>
      </c>
      <c r="F409" s="79"/>
      <c r="G409" s="79"/>
      <c r="H409" s="186">
        <f>'Прил.13'!H419</f>
        <v>87</v>
      </c>
    </row>
    <row r="410" spans="2:8" ht="12.75" hidden="1">
      <c r="B410" s="87" t="s">
        <v>522</v>
      </c>
      <c r="C410" s="121">
        <v>1000</v>
      </c>
      <c r="D410" s="121">
        <v>1004</v>
      </c>
      <c r="E410" s="121" t="s">
        <v>619</v>
      </c>
      <c r="F410" s="80" t="s">
        <v>615</v>
      </c>
      <c r="G410" s="79"/>
      <c r="H410" s="186">
        <f>'Прил.13'!H420</f>
        <v>87</v>
      </c>
    </row>
    <row r="411" spans="2:8" ht="12.75" hidden="1">
      <c r="B411" s="87" t="s">
        <v>814</v>
      </c>
      <c r="C411" s="121">
        <v>1000</v>
      </c>
      <c r="D411" s="121">
        <v>1004</v>
      </c>
      <c r="E411" s="121" t="s">
        <v>619</v>
      </c>
      <c r="F411" s="80" t="s">
        <v>213</v>
      </c>
      <c r="G411" s="80"/>
      <c r="H411" s="186">
        <f>'Прил.13'!H421</f>
        <v>87</v>
      </c>
    </row>
    <row r="412" spans="2:8" ht="12.75" hidden="1">
      <c r="B412" s="87" t="s">
        <v>740</v>
      </c>
      <c r="C412" s="121">
        <v>1000</v>
      </c>
      <c r="D412" s="121">
        <v>1004</v>
      </c>
      <c r="E412" s="121" t="s">
        <v>619</v>
      </c>
      <c r="F412" s="80" t="s">
        <v>213</v>
      </c>
      <c r="G412" s="80" t="s">
        <v>757</v>
      </c>
      <c r="H412" s="186">
        <f>'Прил.13'!H422</f>
        <v>87</v>
      </c>
    </row>
    <row r="413" spans="2:8" ht="38.25" hidden="1">
      <c r="B413" s="96" t="s">
        <v>267</v>
      </c>
      <c r="C413" s="121">
        <v>1000</v>
      </c>
      <c r="D413" s="121">
        <v>1004</v>
      </c>
      <c r="E413" s="97" t="s">
        <v>214</v>
      </c>
      <c r="F413" s="80"/>
      <c r="G413" s="80"/>
      <c r="H413" s="186">
        <f>'Прил.13'!H423</f>
        <v>6431.2</v>
      </c>
    </row>
    <row r="414" spans="2:8" ht="12.75" hidden="1">
      <c r="B414" s="96" t="s">
        <v>511</v>
      </c>
      <c r="C414" s="121">
        <v>1000</v>
      </c>
      <c r="D414" s="121">
        <v>1004</v>
      </c>
      <c r="E414" s="97" t="s">
        <v>214</v>
      </c>
      <c r="F414" s="80" t="s">
        <v>509</v>
      </c>
      <c r="G414" s="80"/>
      <c r="H414" s="186">
        <f>'Прил.13'!H424</f>
        <v>6431.2</v>
      </c>
    </row>
    <row r="415" spans="2:8" ht="25.5" hidden="1">
      <c r="B415" s="96" t="s">
        <v>512</v>
      </c>
      <c r="C415" s="121">
        <v>1000</v>
      </c>
      <c r="D415" s="121">
        <v>1004</v>
      </c>
      <c r="E415" s="97" t="s">
        <v>214</v>
      </c>
      <c r="F415" s="80" t="s">
        <v>510</v>
      </c>
      <c r="G415" s="80"/>
      <c r="H415" s="186">
        <f>'Прил.13'!H425</f>
        <v>6431.2</v>
      </c>
    </row>
    <row r="416" spans="2:8" ht="12.75" hidden="1">
      <c r="B416" s="87" t="s">
        <v>739</v>
      </c>
      <c r="C416" s="121">
        <v>1000</v>
      </c>
      <c r="D416" s="121">
        <v>1004</v>
      </c>
      <c r="E416" s="97" t="s">
        <v>214</v>
      </c>
      <c r="F416" s="80" t="s">
        <v>510</v>
      </c>
      <c r="G416" s="80">
        <v>3</v>
      </c>
      <c r="H416" s="186">
        <f>'Прил.13'!H426</f>
        <v>6431.2</v>
      </c>
    </row>
    <row r="417" spans="2:8" ht="41.25" customHeight="1" hidden="1">
      <c r="B417" s="96" t="s">
        <v>269</v>
      </c>
      <c r="C417" s="121">
        <v>1000</v>
      </c>
      <c r="D417" s="121">
        <v>1004</v>
      </c>
      <c r="E417" s="121" t="s">
        <v>620</v>
      </c>
      <c r="F417" s="79"/>
      <c r="G417" s="79"/>
      <c r="H417" s="186">
        <f>'Прил.13'!H427</f>
        <v>977.8</v>
      </c>
    </row>
    <row r="418" spans="2:8" ht="12.75" hidden="1">
      <c r="B418" s="87" t="s">
        <v>522</v>
      </c>
      <c r="C418" s="121">
        <v>1000</v>
      </c>
      <c r="D418" s="121">
        <v>1004</v>
      </c>
      <c r="E418" s="121" t="s">
        <v>620</v>
      </c>
      <c r="F418" s="80" t="s">
        <v>615</v>
      </c>
      <c r="G418" s="79"/>
      <c r="H418" s="186">
        <f>'Прил.13'!H428</f>
        <v>977.8</v>
      </c>
    </row>
    <row r="419" spans="2:8" ht="12.75" hidden="1">
      <c r="B419" s="87" t="s">
        <v>139</v>
      </c>
      <c r="C419" s="121">
        <v>1000</v>
      </c>
      <c r="D419" s="121">
        <v>1004</v>
      </c>
      <c r="E419" s="121" t="s">
        <v>620</v>
      </c>
      <c r="F419" s="80" t="s">
        <v>138</v>
      </c>
      <c r="G419" s="79"/>
      <c r="H419" s="186">
        <f>'Прил.13'!H429</f>
        <v>977.8</v>
      </c>
    </row>
    <row r="420" spans="2:8" ht="12.75" hidden="1">
      <c r="B420" s="87" t="s">
        <v>739</v>
      </c>
      <c r="C420" s="121">
        <v>1000</v>
      </c>
      <c r="D420" s="121">
        <v>1004</v>
      </c>
      <c r="E420" s="121" t="s">
        <v>620</v>
      </c>
      <c r="F420" s="80" t="s">
        <v>138</v>
      </c>
      <c r="G420" s="80">
        <v>3</v>
      </c>
      <c r="H420" s="186">
        <f>'Прил.13'!H430</f>
        <v>977.8</v>
      </c>
    </row>
    <row r="421" spans="2:8" ht="38.25" hidden="1">
      <c r="B421" s="87" t="s">
        <v>121</v>
      </c>
      <c r="C421" s="121">
        <v>1000</v>
      </c>
      <c r="D421" s="121">
        <v>1004</v>
      </c>
      <c r="E421" s="121" t="s">
        <v>122</v>
      </c>
      <c r="F421" s="80"/>
      <c r="G421" s="80"/>
      <c r="H421" s="186">
        <f>'Прил.13'!H431</f>
        <v>66.8</v>
      </c>
    </row>
    <row r="422" spans="2:8" ht="12.75" hidden="1">
      <c r="B422" s="87" t="s">
        <v>522</v>
      </c>
      <c r="C422" s="121">
        <v>1000</v>
      </c>
      <c r="D422" s="121">
        <v>1004</v>
      </c>
      <c r="E422" s="121" t="s">
        <v>122</v>
      </c>
      <c r="F422" s="80" t="s">
        <v>615</v>
      </c>
      <c r="G422" s="79"/>
      <c r="H422" s="186">
        <f>'Прил.13'!H432</f>
        <v>66.8</v>
      </c>
    </row>
    <row r="423" spans="2:8" ht="12.75" hidden="1">
      <c r="B423" s="87" t="s">
        <v>139</v>
      </c>
      <c r="C423" s="121">
        <v>1000</v>
      </c>
      <c r="D423" s="121">
        <v>1004</v>
      </c>
      <c r="E423" s="121" t="s">
        <v>122</v>
      </c>
      <c r="F423" s="80" t="s">
        <v>138</v>
      </c>
      <c r="G423" s="79"/>
      <c r="H423" s="186">
        <f>'Прил.13'!H433</f>
        <v>66.8</v>
      </c>
    </row>
    <row r="424" spans="2:8" ht="12.75" hidden="1">
      <c r="B424" s="87" t="s">
        <v>739</v>
      </c>
      <c r="C424" s="121">
        <v>1000</v>
      </c>
      <c r="D424" s="121">
        <v>1004</v>
      </c>
      <c r="E424" s="121" t="s">
        <v>122</v>
      </c>
      <c r="F424" s="80" t="s">
        <v>138</v>
      </c>
      <c r="G424" s="80">
        <v>3</v>
      </c>
      <c r="H424" s="186">
        <f>'Прил.13'!H434</f>
        <v>66.8</v>
      </c>
    </row>
    <row r="425" spans="2:8" ht="51" hidden="1">
      <c r="B425" s="96" t="s">
        <v>270</v>
      </c>
      <c r="C425" s="121">
        <v>1000</v>
      </c>
      <c r="D425" s="121">
        <v>1004</v>
      </c>
      <c r="E425" s="121" t="s">
        <v>621</v>
      </c>
      <c r="F425" s="79"/>
      <c r="G425" s="79"/>
      <c r="H425" s="186">
        <f>'Прил.13'!H435</f>
        <v>10.8</v>
      </c>
    </row>
    <row r="426" spans="2:8" ht="12.75" hidden="1">
      <c r="B426" s="87" t="s">
        <v>522</v>
      </c>
      <c r="C426" s="121">
        <v>1000</v>
      </c>
      <c r="D426" s="121">
        <v>1004</v>
      </c>
      <c r="E426" s="121" t="s">
        <v>621</v>
      </c>
      <c r="F426" s="80" t="s">
        <v>615</v>
      </c>
      <c r="G426" s="80"/>
      <c r="H426" s="186">
        <f>'Прил.13'!H436</f>
        <v>10.8</v>
      </c>
    </row>
    <row r="427" spans="2:8" ht="12.75" hidden="1">
      <c r="B427" s="87" t="s">
        <v>139</v>
      </c>
      <c r="C427" s="121">
        <v>1000</v>
      </c>
      <c r="D427" s="121">
        <v>1004</v>
      </c>
      <c r="E427" s="121" t="s">
        <v>621</v>
      </c>
      <c r="F427" s="80" t="s">
        <v>138</v>
      </c>
      <c r="G427" s="80"/>
      <c r="H427" s="186">
        <f>'Прил.13'!H437</f>
        <v>10.8</v>
      </c>
    </row>
    <row r="428" spans="2:8" ht="12.75" hidden="1">
      <c r="B428" s="87" t="s">
        <v>739</v>
      </c>
      <c r="C428" s="121">
        <v>1000</v>
      </c>
      <c r="D428" s="121">
        <v>1004</v>
      </c>
      <c r="E428" s="121" t="s">
        <v>621</v>
      </c>
      <c r="F428" s="80" t="s">
        <v>138</v>
      </c>
      <c r="G428" s="80">
        <v>3</v>
      </c>
      <c r="H428" s="186">
        <f>'Прил.13'!H438</f>
        <v>10.8</v>
      </c>
    </row>
    <row r="429" spans="2:8" ht="25.5" hidden="1">
      <c r="B429" s="96" t="s">
        <v>271</v>
      </c>
      <c r="C429" s="121">
        <v>1000</v>
      </c>
      <c r="D429" s="121">
        <v>1004</v>
      </c>
      <c r="E429" s="121" t="s">
        <v>622</v>
      </c>
      <c r="F429" s="79"/>
      <c r="G429" s="79"/>
      <c r="H429" s="186">
        <f>'Прил.13'!H439</f>
        <v>3719.5</v>
      </c>
    </row>
    <row r="430" spans="2:8" ht="12.75" hidden="1">
      <c r="B430" s="87" t="s">
        <v>522</v>
      </c>
      <c r="C430" s="121">
        <v>1000</v>
      </c>
      <c r="D430" s="121">
        <v>1004</v>
      </c>
      <c r="E430" s="121" t="s">
        <v>622</v>
      </c>
      <c r="F430" s="80" t="s">
        <v>615</v>
      </c>
      <c r="G430" s="80"/>
      <c r="H430" s="186">
        <f>'Прил.13'!H440</f>
        <v>3719.5</v>
      </c>
    </row>
    <row r="431" spans="2:8" ht="12.75" hidden="1">
      <c r="B431" s="87" t="s">
        <v>814</v>
      </c>
      <c r="C431" s="121">
        <v>1000</v>
      </c>
      <c r="D431" s="121">
        <v>1004</v>
      </c>
      <c r="E431" s="121" t="s">
        <v>622</v>
      </c>
      <c r="F431" s="80" t="s">
        <v>213</v>
      </c>
      <c r="G431" s="80"/>
      <c r="H431" s="186">
        <f>'Прил.13'!H441</f>
        <v>3719.5</v>
      </c>
    </row>
    <row r="432" spans="2:8" ht="12.75" hidden="1">
      <c r="B432" s="87" t="s">
        <v>739</v>
      </c>
      <c r="C432" s="121">
        <v>1000</v>
      </c>
      <c r="D432" s="121">
        <v>1004</v>
      </c>
      <c r="E432" s="121" t="s">
        <v>622</v>
      </c>
      <c r="F432" s="80" t="s">
        <v>213</v>
      </c>
      <c r="G432" s="80">
        <v>3</v>
      </c>
      <c r="H432" s="186">
        <f>'Прил.13'!H442</f>
        <v>3719.5</v>
      </c>
    </row>
    <row r="433" spans="2:8" ht="38.25" hidden="1">
      <c r="B433" s="96" t="s">
        <v>272</v>
      </c>
      <c r="C433" s="121">
        <v>1000</v>
      </c>
      <c r="D433" s="121">
        <v>1004</v>
      </c>
      <c r="E433" s="121" t="s">
        <v>623</v>
      </c>
      <c r="F433" s="80"/>
      <c r="G433" s="80"/>
      <c r="H433" s="186">
        <f>'Прил.13'!H443</f>
        <v>50</v>
      </c>
    </row>
    <row r="434" spans="2:8" ht="12.75" hidden="1">
      <c r="B434" s="87" t="s">
        <v>522</v>
      </c>
      <c r="C434" s="121">
        <v>1000</v>
      </c>
      <c r="D434" s="121">
        <v>1004</v>
      </c>
      <c r="E434" s="121" t="s">
        <v>623</v>
      </c>
      <c r="F434" s="80" t="s">
        <v>615</v>
      </c>
      <c r="G434" s="80"/>
      <c r="H434" s="186">
        <f>'Прил.13'!H444</f>
        <v>50</v>
      </c>
    </row>
    <row r="435" spans="2:8" ht="12.75" hidden="1">
      <c r="B435" s="87" t="s">
        <v>814</v>
      </c>
      <c r="C435" s="121">
        <v>1000</v>
      </c>
      <c r="D435" s="121">
        <v>1004</v>
      </c>
      <c r="E435" s="121" t="s">
        <v>623</v>
      </c>
      <c r="F435" s="80" t="s">
        <v>213</v>
      </c>
      <c r="G435" s="80"/>
      <c r="H435" s="186">
        <f>'Прил.13'!H445</f>
        <v>50</v>
      </c>
    </row>
    <row r="436" spans="2:8" ht="12.75" hidden="1">
      <c r="B436" s="87" t="s">
        <v>739</v>
      </c>
      <c r="C436" s="121">
        <v>1000</v>
      </c>
      <c r="D436" s="121">
        <v>1004</v>
      </c>
      <c r="E436" s="121" t="s">
        <v>623</v>
      </c>
      <c r="F436" s="80" t="s">
        <v>213</v>
      </c>
      <c r="G436" s="80">
        <v>3</v>
      </c>
      <c r="H436" s="186">
        <f>'Прил.13'!H446</f>
        <v>50</v>
      </c>
    </row>
    <row r="437" spans="2:8" ht="12.75">
      <c r="B437" s="87" t="s">
        <v>356</v>
      </c>
      <c r="C437" s="80" t="s">
        <v>731</v>
      </c>
      <c r="D437" s="80" t="s">
        <v>735</v>
      </c>
      <c r="E437" s="80"/>
      <c r="F437" s="80"/>
      <c r="G437" s="80"/>
      <c r="H437" s="186">
        <f>'Прил.13'!H447</f>
        <v>910.8</v>
      </c>
    </row>
    <row r="438" spans="2:8" ht="12.75" hidden="1">
      <c r="B438" s="96" t="s">
        <v>764</v>
      </c>
      <c r="C438" s="80" t="s">
        <v>731</v>
      </c>
      <c r="D438" s="80" t="s">
        <v>735</v>
      </c>
      <c r="E438" s="121" t="s">
        <v>765</v>
      </c>
      <c r="F438" s="80"/>
      <c r="G438" s="80"/>
      <c r="H438" s="185">
        <f>'Прил.13'!H448</f>
        <v>910.8</v>
      </c>
    </row>
    <row r="439" spans="2:8" ht="12.75" hidden="1">
      <c r="B439" s="87" t="s">
        <v>273</v>
      </c>
      <c r="C439" s="80" t="s">
        <v>731</v>
      </c>
      <c r="D439" s="80" t="s">
        <v>735</v>
      </c>
      <c r="E439" s="80" t="s">
        <v>624</v>
      </c>
      <c r="F439" s="80"/>
      <c r="G439" s="80"/>
      <c r="H439" s="185">
        <f>'Прил.13'!H449</f>
        <v>910.8</v>
      </c>
    </row>
    <row r="440" spans="2:8" ht="25.5" hidden="1">
      <c r="B440" s="87" t="s">
        <v>768</v>
      </c>
      <c r="C440" s="80" t="s">
        <v>731</v>
      </c>
      <c r="D440" s="80" t="s">
        <v>735</v>
      </c>
      <c r="E440" s="80" t="s">
        <v>624</v>
      </c>
      <c r="F440" s="80" t="s">
        <v>640</v>
      </c>
      <c r="G440" s="80"/>
      <c r="H440" s="185">
        <f>'Прил.13'!H450</f>
        <v>698.9</v>
      </c>
    </row>
    <row r="441" spans="2:8" ht="12.75" hidden="1">
      <c r="B441" s="87" t="s">
        <v>769</v>
      </c>
      <c r="C441" s="80" t="s">
        <v>731</v>
      </c>
      <c r="D441" s="80" t="s">
        <v>735</v>
      </c>
      <c r="E441" s="80" t="s">
        <v>624</v>
      </c>
      <c r="F441" s="80" t="s">
        <v>770</v>
      </c>
      <c r="G441" s="80"/>
      <c r="H441" s="185">
        <f>'Прил.13'!H451</f>
        <v>698.9</v>
      </c>
    </row>
    <row r="442" spans="2:8" ht="12.75" hidden="1">
      <c r="B442" s="87" t="s">
        <v>762</v>
      </c>
      <c r="C442" s="80" t="s">
        <v>731</v>
      </c>
      <c r="D442" s="80" t="s">
        <v>735</v>
      </c>
      <c r="E442" s="80" t="s">
        <v>624</v>
      </c>
      <c r="F442" s="80" t="s">
        <v>770</v>
      </c>
      <c r="G442" s="80" t="s">
        <v>751</v>
      </c>
      <c r="H442" s="185">
        <f>'Прил.13'!H452</f>
        <v>46.9</v>
      </c>
    </row>
    <row r="443" spans="2:8" ht="12.75" hidden="1">
      <c r="B443" s="87" t="s">
        <v>739</v>
      </c>
      <c r="C443" s="80" t="s">
        <v>731</v>
      </c>
      <c r="D443" s="80" t="s">
        <v>735</v>
      </c>
      <c r="E443" s="80" t="s">
        <v>624</v>
      </c>
      <c r="F443" s="80" t="s">
        <v>770</v>
      </c>
      <c r="G443" s="80">
        <v>3</v>
      </c>
      <c r="H443" s="185">
        <f>'Прил.13'!H453</f>
        <v>652</v>
      </c>
    </row>
    <row r="444" spans="2:8" ht="12.75" hidden="1">
      <c r="B444" s="96" t="s">
        <v>775</v>
      </c>
      <c r="C444" s="80" t="s">
        <v>731</v>
      </c>
      <c r="D444" s="80" t="s">
        <v>735</v>
      </c>
      <c r="E444" s="80" t="s">
        <v>624</v>
      </c>
      <c r="F444" s="80" t="s">
        <v>776</v>
      </c>
      <c r="G444" s="80"/>
      <c r="H444" s="185">
        <f>'Прил.13'!H454</f>
        <v>211.9</v>
      </c>
    </row>
    <row r="445" spans="2:8" ht="12.75" hidden="1">
      <c r="B445" s="96" t="s">
        <v>777</v>
      </c>
      <c r="C445" s="80" t="s">
        <v>731</v>
      </c>
      <c r="D445" s="80" t="s">
        <v>735</v>
      </c>
      <c r="E445" s="80" t="s">
        <v>624</v>
      </c>
      <c r="F445" s="80" t="s">
        <v>778</v>
      </c>
      <c r="G445" s="80"/>
      <c r="H445" s="185">
        <f>'Прил.13'!H455</f>
        <v>211.9</v>
      </c>
    </row>
    <row r="446" spans="2:8" ht="12.75" hidden="1">
      <c r="B446" s="87" t="s">
        <v>739</v>
      </c>
      <c r="C446" s="80" t="s">
        <v>731</v>
      </c>
      <c r="D446" s="80" t="s">
        <v>735</v>
      </c>
      <c r="E446" s="80" t="s">
        <v>624</v>
      </c>
      <c r="F446" s="80" t="s">
        <v>778</v>
      </c>
      <c r="G446" s="80">
        <v>3</v>
      </c>
      <c r="H446" s="185">
        <f>'Прил.13'!H456</f>
        <v>211.9</v>
      </c>
    </row>
    <row r="447" spans="2:8" ht="14.25" customHeight="1">
      <c r="B447" s="104" t="s">
        <v>364</v>
      </c>
      <c r="C447" s="79" t="s">
        <v>736</v>
      </c>
      <c r="D447" s="79"/>
      <c r="E447" s="79"/>
      <c r="F447" s="79"/>
      <c r="G447" s="79"/>
      <c r="H447" s="185">
        <f>'Прил.13'!H457</f>
        <v>106</v>
      </c>
    </row>
    <row r="448" spans="2:8" ht="15.75" customHeight="1" hidden="1">
      <c r="B448" s="93" t="s">
        <v>762</v>
      </c>
      <c r="C448" s="94"/>
      <c r="D448" s="94"/>
      <c r="E448" s="94"/>
      <c r="F448" s="94"/>
      <c r="G448" s="94">
        <v>2</v>
      </c>
      <c r="H448" s="185">
        <f>'Прил.13'!H458</f>
        <v>106</v>
      </c>
    </row>
    <row r="449" spans="2:8" ht="12.75">
      <c r="B449" s="87" t="s">
        <v>316</v>
      </c>
      <c r="C449" s="80" t="s">
        <v>736</v>
      </c>
      <c r="D449" s="80" t="s">
        <v>315</v>
      </c>
      <c r="E449" s="80"/>
      <c r="F449" s="80"/>
      <c r="G449" s="80"/>
      <c r="H449" s="186">
        <f>'Прил.13'!H459</f>
        <v>106</v>
      </c>
    </row>
    <row r="450" spans="2:8" ht="12.75" hidden="1">
      <c r="B450" s="87" t="s">
        <v>625</v>
      </c>
      <c r="C450" s="80" t="s">
        <v>736</v>
      </c>
      <c r="D450" s="80" t="s">
        <v>315</v>
      </c>
      <c r="E450" s="80" t="s">
        <v>626</v>
      </c>
      <c r="F450" s="80"/>
      <c r="G450" s="80"/>
      <c r="H450" s="185">
        <f>'Прил.13'!H460</f>
        <v>106</v>
      </c>
    </row>
    <row r="451" spans="2:8" ht="25.5" hidden="1">
      <c r="B451" s="96" t="s">
        <v>627</v>
      </c>
      <c r="C451" s="80" t="s">
        <v>736</v>
      </c>
      <c r="D451" s="80" t="s">
        <v>315</v>
      </c>
      <c r="E451" s="80" t="s">
        <v>628</v>
      </c>
      <c r="F451" s="35"/>
      <c r="G451" s="80"/>
      <c r="H451" s="185">
        <f>'Прил.13'!H461</f>
        <v>106</v>
      </c>
    </row>
    <row r="452" spans="2:8" ht="12.75" hidden="1">
      <c r="B452" s="96" t="s">
        <v>775</v>
      </c>
      <c r="C452" s="80" t="s">
        <v>736</v>
      </c>
      <c r="D452" s="80" t="s">
        <v>315</v>
      </c>
      <c r="E452" s="80" t="s">
        <v>628</v>
      </c>
      <c r="F452" s="80" t="s">
        <v>776</v>
      </c>
      <c r="G452" s="80"/>
      <c r="H452" s="185">
        <f>'Прил.13'!H462</f>
        <v>106</v>
      </c>
    </row>
    <row r="453" spans="2:8" ht="12.75" hidden="1">
      <c r="B453" s="96" t="s">
        <v>777</v>
      </c>
      <c r="C453" s="80" t="s">
        <v>736</v>
      </c>
      <c r="D453" s="80" t="s">
        <v>315</v>
      </c>
      <c r="E453" s="80" t="s">
        <v>628</v>
      </c>
      <c r="F453" s="80" t="s">
        <v>778</v>
      </c>
      <c r="G453" s="80"/>
      <c r="H453" s="185">
        <f>'Прил.13'!H463</f>
        <v>106</v>
      </c>
    </row>
    <row r="454" spans="2:8" ht="12.75" hidden="1">
      <c r="B454" s="87" t="s">
        <v>762</v>
      </c>
      <c r="C454" s="80" t="s">
        <v>736</v>
      </c>
      <c r="D454" s="80" t="s">
        <v>315</v>
      </c>
      <c r="E454" s="80" t="s">
        <v>628</v>
      </c>
      <c r="F454" s="80" t="s">
        <v>778</v>
      </c>
      <c r="G454" s="80">
        <v>2</v>
      </c>
      <c r="H454" s="185">
        <f>'Прил.13'!H464</f>
        <v>106</v>
      </c>
    </row>
    <row r="455" spans="2:8" ht="25.5">
      <c r="B455" s="104" t="s">
        <v>699</v>
      </c>
      <c r="C455" s="79" t="s">
        <v>698</v>
      </c>
      <c r="D455" s="79"/>
      <c r="E455" s="79"/>
      <c r="F455" s="79"/>
      <c r="G455" s="79"/>
      <c r="H455" s="185">
        <f>'Прил.13'!H465</f>
        <v>5313.4</v>
      </c>
    </row>
    <row r="456" spans="2:8" ht="12.75" hidden="1">
      <c r="B456" s="93" t="s">
        <v>739</v>
      </c>
      <c r="C456" s="94"/>
      <c r="D456" s="94"/>
      <c r="E456" s="94"/>
      <c r="F456" s="94"/>
      <c r="G456" s="94">
        <v>3</v>
      </c>
      <c r="H456" s="185">
        <f>'Прил.13'!H467</f>
        <v>3313.4</v>
      </c>
    </row>
    <row r="457" spans="2:8" ht="25.5">
      <c r="B457" s="87" t="s">
        <v>701</v>
      </c>
      <c r="C457" s="80" t="s">
        <v>698</v>
      </c>
      <c r="D457" s="80" t="s">
        <v>700</v>
      </c>
      <c r="E457" s="80"/>
      <c r="F457" s="80"/>
      <c r="G457" s="80"/>
      <c r="H457" s="186">
        <f>'Прил.13'!H468</f>
        <v>3313.4</v>
      </c>
    </row>
    <row r="458" spans="2:8" ht="12.75" hidden="1">
      <c r="B458" s="96" t="s">
        <v>764</v>
      </c>
      <c r="C458" s="80" t="s">
        <v>698</v>
      </c>
      <c r="D458" s="80" t="s">
        <v>700</v>
      </c>
      <c r="E458" s="80" t="s">
        <v>765</v>
      </c>
      <c r="F458" s="80"/>
      <c r="G458" s="80"/>
      <c r="H458" s="81">
        <f>'Прил.13'!H469</f>
        <v>3313.4</v>
      </c>
    </row>
    <row r="459" spans="2:8" ht="25.5" hidden="1">
      <c r="B459" s="87" t="s">
        <v>274</v>
      </c>
      <c r="C459" s="80" t="s">
        <v>698</v>
      </c>
      <c r="D459" s="80" t="s">
        <v>700</v>
      </c>
      <c r="E459" s="80" t="s">
        <v>629</v>
      </c>
      <c r="F459" s="80"/>
      <c r="G459" s="80"/>
      <c r="H459" s="81">
        <f>'Прил.13'!H470</f>
        <v>3313.4</v>
      </c>
    </row>
    <row r="460" spans="2:8" ht="12.75" hidden="1">
      <c r="B460" s="101" t="s">
        <v>292</v>
      </c>
      <c r="C460" s="80" t="s">
        <v>698</v>
      </c>
      <c r="D460" s="80" t="s">
        <v>700</v>
      </c>
      <c r="E460" s="80" t="s">
        <v>629</v>
      </c>
      <c r="F460" s="80" t="s">
        <v>6</v>
      </c>
      <c r="G460" s="80"/>
      <c r="H460" s="81">
        <f>'Прил.13'!H471</f>
        <v>3313.4</v>
      </c>
    </row>
    <row r="461" spans="2:8" ht="12.75" hidden="1">
      <c r="B461" s="101" t="s">
        <v>288</v>
      </c>
      <c r="C461" s="80" t="s">
        <v>698</v>
      </c>
      <c r="D461" s="80" t="s">
        <v>700</v>
      </c>
      <c r="E461" s="80" t="s">
        <v>629</v>
      </c>
      <c r="F461" s="80" t="s">
        <v>287</v>
      </c>
      <c r="G461" s="80"/>
      <c r="H461" s="81">
        <f>'Прил.13'!H472</f>
        <v>3313.4</v>
      </c>
    </row>
    <row r="462" spans="2:8" ht="12.75" hidden="1">
      <c r="B462" s="101" t="s">
        <v>739</v>
      </c>
      <c r="C462" s="80" t="s">
        <v>698</v>
      </c>
      <c r="D462" s="80" t="s">
        <v>700</v>
      </c>
      <c r="E462" s="80" t="s">
        <v>629</v>
      </c>
      <c r="F462" s="80" t="s">
        <v>287</v>
      </c>
      <c r="G462" s="80">
        <v>3</v>
      </c>
      <c r="H462" s="81">
        <f>'Прил.13'!H473</f>
        <v>3313.4</v>
      </c>
    </row>
    <row r="463" spans="2:8" ht="12.75">
      <c r="B463" s="87" t="s">
        <v>48</v>
      </c>
      <c r="C463" s="80" t="s">
        <v>698</v>
      </c>
      <c r="D463" s="80" t="s">
        <v>49</v>
      </c>
      <c r="H463" s="186">
        <f>'Прил.13'!H479</f>
        <v>2000</v>
      </c>
    </row>
    <row r="472" ht="12.75">
      <c r="J472" s="88"/>
    </row>
    <row r="481" ht="12.75">
      <c r="H481" s="88"/>
    </row>
  </sheetData>
  <sheetProtection/>
  <autoFilter ref="B9:H462"/>
  <mergeCells count="2">
    <mergeCell ref="B7:H7"/>
    <mergeCell ref="B8:H8"/>
  </mergeCells>
  <printOptions/>
  <pageMargins left="0.84" right="0.2" top="0.57" bottom="0.27" header="0.2" footer="0.2"/>
  <pageSetup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486"/>
  <sheetViews>
    <sheetView workbookViewId="0" topLeftCell="B16">
      <selection activeCell="D28" sqref="D28"/>
    </sheetView>
  </sheetViews>
  <sheetFormatPr defaultColWidth="9.00390625" defaultRowHeight="12.75"/>
  <cols>
    <col min="1" max="1" width="9.125" style="73" customWidth="1"/>
    <col min="2" max="2" width="107.00390625" style="100" customWidth="1"/>
    <col min="3" max="3" width="5.125" style="73" customWidth="1"/>
    <col min="4" max="4" width="5.25390625" style="73" customWidth="1"/>
    <col min="5" max="5" width="10.25390625" style="73" hidden="1" customWidth="1"/>
    <col min="6" max="6" width="7.125" style="73" hidden="1" customWidth="1"/>
    <col min="7" max="7" width="3.375" style="73" hidden="1" customWidth="1"/>
    <col min="8" max="8" width="12.25390625" style="73" customWidth="1"/>
    <col min="9" max="9" width="11.125" style="73" customWidth="1"/>
    <col min="10" max="10" width="9.75390625" style="73" customWidth="1"/>
    <col min="11" max="16384" width="9.125" style="73" customWidth="1"/>
  </cols>
  <sheetData>
    <row r="2" spans="3:9" ht="12.75">
      <c r="C2" s="71"/>
      <c r="D2" s="71"/>
      <c r="E2" s="71"/>
      <c r="F2" s="71"/>
      <c r="G2" s="71"/>
      <c r="I2" s="72" t="s">
        <v>415</v>
      </c>
    </row>
    <row r="3" spans="4:9" ht="12.75" customHeight="1">
      <c r="D3" s="74"/>
      <c r="E3" s="74"/>
      <c r="F3" s="74"/>
      <c r="G3" s="74"/>
      <c r="I3" s="75" t="s">
        <v>212</v>
      </c>
    </row>
    <row r="4" spans="4:9" ht="12.75" customHeight="1">
      <c r="D4" s="74"/>
      <c r="E4" s="74"/>
      <c r="F4" s="74"/>
      <c r="G4" s="74"/>
      <c r="I4" s="75" t="s">
        <v>94</v>
      </c>
    </row>
    <row r="5" spans="2:9" ht="12.75" customHeight="1">
      <c r="B5" s="112"/>
      <c r="D5" s="74"/>
      <c r="E5" s="74"/>
      <c r="F5" s="74"/>
      <c r="G5" s="74"/>
      <c r="I5" s="75" t="s">
        <v>95</v>
      </c>
    </row>
    <row r="6" spans="2:7" ht="12.75">
      <c r="B6" s="112"/>
      <c r="C6" s="76"/>
      <c r="D6" s="76"/>
      <c r="E6" s="76"/>
      <c r="F6" s="76"/>
      <c r="G6" s="76"/>
    </row>
    <row r="7" spans="2:9" ht="30.75" customHeight="1">
      <c r="B7" s="313" t="s">
        <v>816</v>
      </c>
      <c r="C7" s="313"/>
      <c r="D7" s="313"/>
      <c r="E7" s="313"/>
      <c r="F7" s="313"/>
      <c r="G7" s="313"/>
      <c r="H7" s="313"/>
      <c r="I7" s="313"/>
    </row>
    <row r="8" spans="2:8" ht="12.75">
      <c r="B8" s="314"/>
      <c r="C8" s="314"/>
      <c r="D8" s="314"/>
      <c r="E8" s="314"/>
      <c r="F8" s="314"/>
      <c r="G8" s="314"/>
      <c r="H8" s="314"/>
    </row>
    <row r="9" spans="2:9" ht="12.75">
      <c r="B9" s="315" t="s">
        <v>338</v>
      </c>
      <c r="C9" s="317" t="s">
        <v>759</v>
      </c>
      <c r="D9" s="317" t="s">
        <v>712</v>
      </c>
      <c r="E9" s="317" t="s">
        <v>737</v>
      </c>
      <c r="F9" s="317" t="s">
        <v>357</v>
      </c>
      <c r="G9" s="319" t="s">
        <v>738</v>
      </c>
      <c r="H9" s="299" t="s">
        <v>760</v>
      </c>
      <c r="I9" s="299"/>
    </row>
    <row r="10" spans="2:9" ht="35.25" customHeight="1">
      <c r="B10" s="316"/>
      <c r="C10" s="318"/>
      <c r="D10" s="318"/>
      <c r="E10" s="318"/>
      <c r="F10" s="318"/>
      <c r="G10" s="320"/>
      <c r="H10" s="77" t="s">
        <v>760</v>
      </c>
      <c r="I10" s="77" t="s">
        <v>760</v>
      </c>
    </row>
    <row r="11" spans="2:9" ht="12.75">
      <c r="B11" s="93" t="s">
        <v>761</v>
      </c>
      <c r="C11" s="94"/>
      <c r="D11" s="94"/>
      <c r="E11" s="94"/>
      <c r="F11" s="94"/>
      <c r="G11" s="94"/>
      <c r="H11" s="185">
        <f>'Прил.14'!H11</f>
        <v>147966.5</v>
      </c>
      <c r="I11" s="185">
        <f>'Прил.14'!I11</f>
        <v>163092</v>
      </c>
    </row>
    <row r="12" spans="2:9" ht="12.75" hidden="1">
      <c r="B12" s="93" t="s">
        <v>758</v>
      </c>
      <c r="C12" s="94"/>
      <c r="D12" s="94"/>
      <c r="E12" s="94"/>
      <c r="F12" s="94"/>
      <c r="G12" s="94">
        <v>1</v>
      </c>
      <c r="H12" s="185">
        <f>'Прил.14'!H12</f>
        <v>2783</v>
      </c>
      <c r="I12" s="185">
        <f>'Прил.14'!I12</f>
        <v>2783</v>
      </c>
    </row>
    <row r="13" spans="2:10" ht="12.75" hidden="1">
      <c r="B13" s="93" t="s">
        <v>762</v>
      </c>
      <c r="C13" s="94"/>
      <c r="D13" s="94"/>
      <c r="E13" s="94"/>
      <c r="F13" s="94"/>
      <c r="G13" s="94">
        <v>2</v>
      </c>
      <c r="H13" s="185">
        <f>'Прил.14'!H13</f>
        <v>75954.5</v>
      </c>
      <c r="I13" s="185">
        <f>'Прил.14'!I13</f>
        <v>75476.00000000001</v>
      </c>
      <c r="J13" s="88"/>
    </row>
    <row r="14" spans="2:9" ht="12.75" hidden="1">
      <c r="B14" s="93" t="s">
        <v>739</v>
      </c>
      <c r="C14" s="94"/>
      <c r="D14" s="94"/>
      <c r="E14" s="94"/>
      <c r="F14" s="94"/>
      <c r="G14" s="94">
        <v>3</v>
      </c>
      <c r="H14" s="185">
        <f>'Прил.14'!H14</f>
        <v>68416.8</v>
      </c>
      <c r="I14" s="185">
        <f>'Прил.14'!I14</f>
        <v>84049.2</v>
      </c>
    </row>
    <row r="15" spans="2:10" ht="12.75" hidden="1">
      <c r="B15" s="93" t="s">
        <v>740</v>
      </c>
      <c r="C15" s="94"/>
      <c r="D15" s="94"/>
      <c r="E15" s="94"/>
      <c r="F15" s="94"/>
      <c r="G15" s="94">
        <v>4</v>
      </c>
      <c r="H15" s="185">
        <f>'Прил.14'!H15</f>
        <v>812.1999999999999</v>
      </c>
      <c r="I15" s="185">
        <f>'Прил.14'!I15</f>
        <v>783.8</v>
      </c>
      <c r="J15" s="88"/>
    </row>
    <row r="16" spans="2:10" ht="12.75">
      <c r="B16" s="104" t="s">
        <v>763</v>
      </c>
      <c r="C16" s="79" t="s">
        <v>713</v>
      </c>
      <c r="D16" s="80"/>
      <c r="E16" s="80"/>
      <c r="F16" s="80"/>
      <c r="G16" s="80"/>
      <c r="H16" s="185">
        <f>'Прил.14'!H16</f>
        <v>19491.7</v>
      </c>
      <c r="I16" s="185">
        <f>'Прил.14'!I16</f>
        <v>19346.399999999998</v>
      </c>
      <c r="J16" s="88"/>
    </row>
    <row r="17" spans="2:10" ht="12.75" hidden="1">
      <c r="B17" s="93" t="s">
        <v>762</v>
      </c>
      <c r="C17" s="94"/>
      <c r="D17" s="79"/>
      <c r="E17" s="79"/>
      <c r="F17" s="79"/>
      <c r="G17" s="79" t="s">
        <v>751</v>
      </c>
      <c r="H17" s="185">
        <f>'Прил.14'!H17</f>
        <v>18703.100000000006</v>
      </c>
      <c r="I17" s="185">
        <f>'Прил.14'!I17</f>
        <v>18557.400000000005</v>
      </c>
      <c r="J17" s="88"/>
    </row>
    <row r="18" spans="2:10" ht="12.75" hidden="1">
      <c r="B18" s="93" t="s">
        <v>739</v>
      </c>
      <c r="C18" s="94"/>
      <c r="D18" s="79"/>
      <c r="E18" s="79"/>
      <c r="F18" s="79"/>
      <c r="G18" s="79" t="s">
        <v>828</v>
      </c>
      <c r="H18" s="185">
        <f>'Прил.14'!H18</f>
        <v>788.5999999999999</v>
      </c>
      <c r="I18" s="185">
        <f>'Прил.14'!I18</f>
        <v>789</v>
      </c>
      <c r="J18" s="88"/>
    </row>
    <row r="19" spans="2:9" ht="12.75">
      <c r="B19" s="87" t="s">
        <v>829</v>
      </c>
      <c r="C19" s="80" t="s">
        <v>713</v>
      </c>
      <c r="D19" s="80" t="s">
        <v>714</v>
      </c>
      <c r="E19" s="80"/>
      <c r="F19" s="80"/>
      <c r="G19" s="80"/>
      <c r="H19" s="186">
        <f>'Прил.14'!H19</f>
        <v>883.1</v>
      </c>
      <c r="I19" s="186">
        <f>'Прил.14'!I19</f>
        <v>884.9</v>
      </c>
    </row>
    <row r="20" spans="2:9" ht="12.75" hidden="1">
      <c r="B20" s="96" t="s">
        <v>764</v>
      </c>
      <c r="C20" s="80" t="s">
        <v>713</v>
      </c>
      <c r="D20" s="80" t="s">
        <v>714</v>
      </c>
      <c r="E20" s="80" t="s">
        <v>765</v>
      </c>
      <c r="F20" s="80"/>
      <c r="G20" s="80"/>
      <c r="H20" s="186">
        <f>'Прил.14'!H20</f>
        <v>883.1</v>
      </c>
      <c r="I20" s="186">
        <f>'Прил.14'!I20</f>
        <v>884.9</v>
      </c>
    </row>
    <row r="21" spans="2:9" ht="12.75" hidden="1">
      <c r="B21" s="87" t="s">
        <v>215</v>
      </c>
      <c r="C21" s="80" t="s">
        <v>713</v>
      </c>
      <c r="D21" s="80" t="s">
        <v>714</v>
      </c>
      <c r="E21" s="80" t="s">
        <v>766</v>
      </c>
      <c r="F21" s="80"/>
      <c r="G21" s="80"/>
      <c r="H21" s="186">
        <f>'Прил.14'!H21</f>
        <v>883.1</v>
      </c>
      <c r="I21" s="186">
        <f>'Прил.14'!I21</f>
        <v>884.9</v>
      </c>
    </row>
    <row r="22" spans="2:9" ht="25.5" hidden="1">
      <c r="B22" s="87" t="s">
        <v>768</v>
      </c>
      <c r="C22" s="80" t="s">
        <v>713</v>
      </c>
      <c r="D22" s="80" t="s">
        <v>714</v>
      </c>
      <c r="E22" s="80" t="s">
        <v>766</v>
      </c>
      <c r="F22" s="80" t="s">
        <v>640</v>
      </c>
      <c r="G22" s="80"/>
      <c r="H22" s="186">
        <f>'Прил.14'!H22</f>
        <v>883.1</v>
      </c>
      <c r="I22" s="186">
        <f>'Прил.14'!I22</f>
        <v>884.9</v>
      </c>
    </row>
    <row r="23" spans="2:9" ht="12.75" hidden="1">
      <c r="B23" s="87" t="s">
        <v>769</v>
      </c>
      <c r="C23" s="80" t="s">
        <v>713</v>
      </c>
      <c r="D23" s="80" t="s">
        <v>714</v>
      </c>
      <c r="E23" s="80" t="s">
        <v>766</v>
      </c>
      <c r="F23" s="80" t="s">
        <v>770</v>
      </c>
      <c r="G23" s="80"/>
      <c r="H23" s="186">
        <f>'Прил.14'!H23</f>
        <v>883.1</v>
      </c>
      <c r="I23" s="186">
        <f>'Прил.14'!I23</f>
        <v>884.9</v>
      </c>
    </row>
    <row r="24" spans="2:9" ht="12.75" hidden="1">
      <c r="B24" s="87" t="s">
        <v>762</v>
      </c>
      <c r="C24" s="80" t="s">
        <v>713</v>
      </c>
      <c r="D24" s="80" t="s">
        <v>714</v>
      </c>
      <c r="E24" s="80" t="s">
        <v>766</v>
      </c>
      <c r="F24" s="80" t="s">
        <v>770</v>
      </c>
      <c r="G24" s="80">
        <v>2</v>
      </c>
      <c r="H24" s="186">
        <f>'Прил.14'!H24</f>
        <v>883.1</v>
      </c>
      <c r="I24" s="186">
        <f>'Прил.14'!I24</f>
        <v>884.9</v>
      </c>
    </row>
    <row r="25" spans="2:9" ht="25.5">
      <c r="B25" s="96" t="s">
        <v>771</v>
      </c>
      <c r="C25" s="80" t="s">
        <v>713</v>
      </c>
      <c r="D25" s="80" t="s">
        <v>715</v>
      </c>
      <c r="E25" s="121"/>
      <c r="F25" s="80"/>
      <c r="G25" s="80"/>
      <c r="H25" s="186">
        <f>'Прил.14'!H25</f>
        <v>325.8</v>
      </c>
      <c r="I25" s="186">
        <f>'Прил.14'!I25</f>
        <v>326.70000000000005</v>
      </c>
    </row>
    <row r="26" spans="2:9" ht="12.75" hidden="1">
      <c r="B26" s="96" t="s">
        <v>764</v>
      </c>
      <c r="C26" s="80" t="s">
        <v>713</v>
      </c>
      <c r="D26" s="80" t="s">
        <v>715</v>
      </c>
      <c r="E26" s="121" t="s">
        <v>765</v>
      </c>
      <c r="F26" s="80"/>
      <c r="G26" s="80"/>
      <c r="H26" s="186">
        <f>'Прил.14'!H26</f>
        <v>325.8</v>
      </c>
      <c r="I26" s="186">
        <f>'Прил.14'!I26</f>
        <v>326.70000000000005</v>
      </c>
    </row>
    <row r="27" spans="2:9" ht="12.75" hidden="1">
      <c r="B27" s="87" t="s">
        <v>312</v>
      </c>
      <c r="C27" s="80" t="s">
        <v>713</v>
      </c>
      <c r="D27" s="80" t="s">
        <v>715</v>
      </c>
      <c r="E27" s="121" t="s">
        <v>772</v>
      </c>
      <c r="F27" s="80"/>
      <c r="G27" s="80"/>
      <c r="H27" s="186">
        <f>'Прил.14'!H27</f>
        <v>78.7</v>
      </c>
      <c r="I27" s="186">
        <f>'Прил.14'!I27</f>
        <v>78.9</v>
      </c>
    </row>
    <row r="28" spans="2:9" ht="25.5" hidden="1">
      <c r="B28" s="87" t="s">
        <v>768</v>
      </c>
      <c r="C28" s="80" t="s">
        <v>713</v>
      </c>
      <c r="D28" s="80" t="s">
        <v>715</v>
      </c>
      <c r="E28" s="121" t="s">
        <v>772</v>
      </c>
      <c r="F28" s="80" t="s">
        <v>640</v>
      </c>
      <c r="G28" s="80"/>
      <c r="H28" s="186">
        <f>'Прил.14'!H28</f>
        <v>78.7</v>
      </c>
      <c r="I28" s="186">
        <f>'Прил.14'!I28</f>
        <v>78.9</v>
      </c>
    </row>
    <row r="29" spans="2:9" ht="12.75" hidden="1">
      <c r="B29" s="87" t="s">
        <v>769</v>
      </c>
      <c r="C29" s="80" t="s">
        <v>713</v>
      </c>
      <c r="D29" s="80" t="s">
        <v>715</v>
      </c>
      <c r="E29" s="121" t="s">
        <v>772</v>
      </c>
      <c r="F29" s="80" t="s">
        <v>770</v>
      </c>
      <c r="G29" s="80"/>
      <c r="H29" s="186">
        <f>'Прил.14'!H29</f>
        <v>78.7</v>
      </c>
      <c r="I29" s="186">
        <f>'Прил.14'!I29</f>
        <v>78.9</v>
      </c>
    </row>
    <row r="30" spans="2:9" ht="12.75" hidden="1">
      <c r="B30" s="87" t="s">
        <v>762</v>
      </c>
      <c r="C30" s="80" t="s">
        <v>713</v>
      </c>
      <c r="D30" s="80" t="s">
        <v>715</v>
      </c>
      <c r="E30" s="121" t="s">
        <v>772</v>
      </c>
      <c r="F30" s="80" t="s">
        <v>770</v>
      </c>
      <c r="G30" s="80">
        <v>2</v>
      </c>
      <c r="H30" s="186">
        <f>'Прил.14'!H30</f>
        <v>78.7</v>
      </c>
      <c r="I30" s="186">
        <f>'Прил.14'!I30</f>
        <v>78.9</v>
      </c>
    </row>
    <row r="31" spans="2:9" ht="12.75" hidden="1">
      <c r="B31" s="87" t="s">
        <v>773</v>
      </c>
      <c r="C31" s="80" t="s">
        <v>713</v>
      </c>
      <c r="D31" s="80" t="s">
        <v>715</v>
      </c>
      <c r="E31" s="121" t="s">
        <v>774</v>
      </c>
      <c r="F31" s="80"/>
      <c r="G31" s="80"/>
      <c r="H31" s="186">
        <f>'Прил.14'!H31</f>
        <v>247.1</v>
      </c>
      <c r="I31" s="186">
        <f>'Прил.14'!I31</f>
        <v>247.8</v>
      </c>
    </row>
    <row r="32" spans="2:9" ht="25.5" hidden="1">
      <c r="B32" s="87" t="s">
        <v>768</v>
      </c>
      <c r="C32" s="80" t="s">
        <v>713</v>
      </c>
      <c r="D32" s="80" t="s">
        <v>715</v>
      </c>
      <c r="E32" s="121" t="s">
        <v>774</v>
      </c>
      <c r="F32" s="80" t="s">
        <v>640</v>
      </c>
      <c r="G32" s="80"/>
      <c r="H32" s="186">
        <f>'Прил.14'!H32</f>
        <v>239.8</v>
      </c>
      <c r="I32" s="186">
        <f>'Прил.14'!I32</f>
        <v>240.3</v>
      </c>
    </row>
    <row r="33" spans="2:9" ht="12.75" hidden="1">
      <c r="B33" s="87" t="s">
        <v>769</v>
      </c>
      <c r="C33" s="80" t="s">
        <v>713</v>
      </c>
      <c r="D33" s="80" t="s">
        <v>715</v>
      </c>
      <c r="E33" s="121" t="s">
        <v>774</v>
      </c>
      <c r="F33" s="80" t="s">
        <v>770</v>
      </c>
      <c r="G33" s="80"/>
      <c r="H33" s="186">
        <f>'Прил.14'!H33</f>
        <v>239.8</v>
      </c>
      <c r="I33" s="186">
        <f>'Прил.14'!I33</f>
        <v>240.3</v>
      </c>
    </row>
    <row r="34" spans="2:9" ht="12.75" hidden="1">
      <c r="B34" s="87" t="s">
        <v>762</v>
      </c>
      <c r="C34" s="80" t="s">
        <v>713</v>
      </c>
      <c r="D34" s="80" t="s">
        <v>715</v>
      </c>
      <c r="E34" s="121" t="s">
        <v>774</v>
      </c>
      <c r="F34" s="80" t="s">
        <v>770</v>
      </c>
      <c r="G34" s="80">
        <v>2</v>
      </c>
      <c r="H34" s="186">
        <f>'Прил.14'!H34</f>
        <v>239.8</v>
      </c>
      <c r="I34" s="186">
        <f>'Прил.14'!I34</f>
        <v>240.3</v>
      </c>
    </row>
    <row r="35" spans="2:9" ht="12.75" hidden="1">
      <c r="B35" s="96" t="s">
        <v>775</v>
      </c>
      <c r="C35" s="80" t="s">
        <v>713</v>
      </c>
      <c r="D35" s="80" t="s">
        <v>715</v>
      </c>
      <c r="E35" s="121" t="s">
        <v>774</v>
      </c>
      <c r="F35" s="80" t="s">
        <v>776</v>
      </c>
      <c r="G35" s="80"/>
      <c r="H35" s="186">
        <f>'Прил.14'!H35</f>
        <v>7.1</v>
      </c>
      <c r="I35" s="186">
        <f>'Прил.14'!I35</f>
        <v>7.3</v>
      </c>
    </row>
    <row r="36" spans="2:9" ht="12.75" hidden="1">
      <c r="B36" s="96" t="s">
        <v>777</v>
      </c>
      <c r="C36" s="80" t="s">
        <v>713</v>
      </c>
      <c r="D36" s="80" t="s">
        <v>715</v>
      </c>
      <c r="E36" s="121" t="s">
        <v>774</v>
      </c>
      <c r="F36" s="80" t="s">
        <v>778</v>
      </c>
      <c r="G36" s="80"/>
      <c r="H36" s="186">
        <f>'Прил.14'!H36</f>
        <v>7.1</v>
      </c>
      <c r="I36" s="186">
        <f>'Прил.14'!I36</f>
        <v>7.3</v>
      </c>
    </row>
    <row r="37" spans="2:9" ht="12.75" hidden="1">
      <c r="B37" s="87" t="s">
        <v>762</v>
      </c>
      <c r="C37" s="80" t="s">
        <v>713</v>
      </c>
      <c r="D37" s="80" t="s">
        <v>715</v>
      </c>
      <c r="E37" s="121" t="s">
        <v>774</v>
      </c>
      <c r="F37" s="80" t="s">
        <v>778</v>
      </c>
      <c r="G37" s="80">
        <v>2</v>
      </c>
      <c r="H37" s="186">
        <f>'Прил.14'!H37</f>
        <v>7.1</v>
      </c>
      <c r="I37" s="186">
        <f>'Прил.14'!I37</f>
        <v>7.3</v>
      </c>
    </row>
    <row r="38" spans="2:9" ht="12.75" hidden="1">
      <c r="B38" s="96" t="s">
        <v>780</v>
      </c>
      <c r="C38" s="80" t="s">
        <v>713</v>
      </c>
      <c r="D38" s="80" t="s">
        <v>715</v>
      </c>
      <c r="E38" s="121" t="s">
        <v>774</v>
      </c>
      <c r="F38" s="80" t="s">
        <v>472</v>
      </c>
      <c r="G38" s="80"/>
      <c r="H38" s="186">
        <f>'Прил.14'!H38</f>
        <v>0.2</v>
      </c>
      <c r="I38" s="186">
        <f>'Прил.14'!I38</f>
        <v>0.2</v>
      </c>
    </row>
    <row r="39" spans="2:9" ht="12.75" hidden="1">
      <c r="B39" s="96" t="s">
        <v>781</v>
      </c>
      <c r="C39" s="80" t="s">
        <v>713</v>
      </c>
      <c r="D39" s="80" t="s">
        <v>715</v>
      </c>
      <c r="E39" s="121" t="s">
        <v>774</v>
      </c>
      <c r="F39" s="80" t="s">
        <v>782</v>
      </c>
      <c r="G39" s="80"/>
      <c r="H39" s="186">
        <f>'Прил.14'!H39</f>
        <v>0.2</v>
      </c>
      <c r="I39" s="186">
        <f>'Прил.14'!I39</f>
        <v>0.2</v>
      </c>
    </row>
    <row r="40" spans="2:9" ht="12.75" hidden="1">
      <c r="B40" s="87" t="s">
        <v>762</v>
      </c>
      <c r="C40" s="80" t="s">
        <v>713</v>
      </c>
      <c r="D40" s="80" t="s">
        <v>715</v>
      </c>
      <c r="E40" s="121" t="s">
        <v>774</v>
      </c>
      <c r="F40" s="80" t="s">
        <v>782</v>
      </c>
      <c r="G40" s="80">
        <v>2</v>
      </c>
      <c r="H40" s="186">
        <f>'Прил.14'!H40</f>
        <v>0.2</v>
      </c>
      <c r="I40" s="186">
        <f>'Прил.14'!I40</f>
        <v>0.2</v>
      </c>
    </row>
    <row r="41" spans="2:9" ht="25.5">
      <c r="B41" s="96" t="s">
        <v>779</v>
      </c>
      <c r="C41" s="80" t="s">
        <v>713</v>
      </c>
      <c r="D41" s="80" t="s">
        <v>716</v>
      </c>
      <c r="E41" s="121"/>
      <c r="F41" s="80"/>
      <c r="G41" s="80"/>
      <c r="H41" s="186">
        <f>'Прил.14'!H41</f>
        <v>14611.6</v>
      </c>
      <c r="I41" s="186">
        <f>'Прил.14'!I41</f>
        <v>14442.499999999998</v>
      </c>
    </row>
    <row r="42" spans="2:9" ht="12.75" hidden="1">
      <c r="B42" s="87" t="s">
        <v>764</v>
      </c>
      <c r="C42" s="80" t="s">
        <v>713</v>
      </c>
      <c r="D42" s="80" t="s">
        <v>716</v>
      </c>
      <c r="E42" s="121" t="s">
        <v>765</v>
      </c>
      <c r="F42" s="80"/>
      <c r="G42" s="80"/>
      <c r="H42" s="186">
        <f>'Прил.14'!H42</f>
        <v>14596.6</v>
      </c>
      <c r="I42" s="186">
        <f>'Прил.14'!I42</f>
        <v>14442.499999999998</v>
      </c>
    </row>
    <row r="43" spans="2:9" ht="12.75" hidden="1">
      <c r="B43" s="87" t="s">
        <v>773</v>
      </c>
      <c r="C43" s="80" t="s">
        <v>713</v>
      </c>
      <c r="D43" s="80" t="s">
        <v>716</v>
      </c>
      <c r="E43" s="121" t="s">
        <v>774</v>
      </c>
      <c r="F43" s="80"/>
      <c r="G43" s="80"/>
      <c r="H43" s="186">
        <f>'Прил.14'!H43</f>
        <v>14596.6</v>
      </c>
      <c r="I43" s="186">
        <f>'Прил.14'!I43</f>
        <v>14442.499999999998</v>
      </c>
    </row>
    <row r="44" spans="2:9" ht="25.5" hidden="1">
      <c r="B44" s="87" t="s">
        <v>768</v>
      </c>
      <c r="C44" s="80" t="s">
        <v>713</v>
      </c>
      <c r="D44" s="80" t="s">
        <v>716</v>
      </c>
      <c r="E44" s="121" t="s">
        <v>774</v>
      </c>
      <c r="F44" s="80" t="s">
        <v>640</v>
      </c>
      <c r="G44" s="80"/>
      <c r="H44" s="186">
        <f>'Прил.14'!H44</f>
        <v>11582.6</v>
      </c>
      <c r="I44" s="186">
        <f>'Прил.14'!I44</f>
        <v>11605.3</v>
      </c>
    </row>
    <row r="45" spans="2:9" ht="12.75" hidden="1">
      <c r="B45" s="87" t="s">
        <v>769</v>
      </c>
      <c r="C45" s="80" t="s">
        <v>713</v>
      </c>
      <c r="D45" s="80" t="s">
        <v>716</v>
      </c>
      <c r="E45" s="121" t="s">
        <v>774</v>
      </c>
      <c r="F45" s="80" t="s">
        <v>770</v>
      </c>
      <c r="G45" s="80"/>
      <c r="H45" s="186">
        <f>'Прил.14'!H45</f>
        <v>11582.6</v>
      </c>
      <c r="I45" s="186">
        <f>'Прил.14'!I45</f>
        <v>11605.3</v>
      </c>
    </row>
    <row r="46" spans="2:9" ht="12.75" hidden="1">
      <c r="B46" s="87" t="s">
        <v>762</v>
      </c>
      <c r="C46" s="80" t="s">
        <v>713</v>
      </c>
      <c r="D46" s="80" t="s">
        <v>716</v>
      </c>
      <c r="E46" s="121" t="s">
        <v>774</v>
      </c>
      <c r="F46" s="80" t="s">
        <v>770</v>
      </c>
      <c r="G46" s="80">
        <v>2</v>
      </c>
      <c r="H46" s="186">
        <f>'Прил.14'!H46</f>
        <v>11582.6</v>
      </c>
      <c r="I46" s="186">
        <f>'Прил.14'!I46</f>
        <v>11605.3</v>
      </c>
    </row>
    <row r="47" spans="2:9" ht="12.75" hidden="1">
      <c r="B47" s="96" t="s">
        <v>775</v>
      </c>
      <c r="C47" s="80" t="s">
        <v>713</v>
      </c>
      <c r="D47" s="80" t="s">
        <v>716</v>
      </c>
      <c r="E47" s="121" t="s">
        <v>774</v>
      </c>
      <c r="F47" s="80" t="s">
        <v>776</v>
      </c>
      <c r="G47" s="80"/>
      <c r="H47" s="186">
        <f>'Прил.14'!H47</f>
        <v>2997.6</v>
      </c>
      <c r="I47" s="186">
        <f>'Прил.14'!I47</f>
        <v>2819.8</v>
      </c>
    </row>
    <row r="48" spans="2:9" ht="12.75" hidden="1">
      <c r="B48" s="96" t="s">
        <v>777</v>
      </c>
      <c r="C48" s="80" t="s">
        <v>713</v>
      </c>
      <c r="D48" s="80" t="s">
        <v>716</v>
      </c>
      <c r="E48" s="121" t="s">
        <v>774</v>
      </c>
      <c r="F48" s="80" t="s">
        <v>778</v>
      </c>
      <c r="G48" s="80"/>
      <c r="H48" s="186">
        <f>'Прил.14'!H48</f>
        <v>2997.6</v>
      </c>
      <c r="I48" s="186">
        <f>'Прил.14'!I48</f>
        <v>2819.8</v>
      </c>
    </row>
    <row r="49" spans="2:9" ht="12.75" hidden="1">
      <c r="B49" s="87" t="s">
        <v>762</v>
      </c>
      <c r="C49" s="80" t="s">
        <v>713</v>
      </c>
      <c r="D49" s="80" t="s">
        <v>716</v>
      </c>
      <c r="E49" s="121" t="s">
        <v>774</v>
      </c>
      <c r="F49" s="80" t="s">
        <v>778</v>
      </c>
      <c r="G49" s="80">
        <v>2</v>
      </c>
      <c r="H49" s="186">
        <f>'Прил.14'!H49</f>
        <v>2997.6</v>
      </c>
      <c r="I49" s="186">
        <f>'Прил.14'!I49</f>
        <v>2819.8</v>
      </c>
    </row>
    <row r="50" spans="2:9" ht="12.75" hidden="1">
      <c r="B50" s="96" t="s">
        <v>780</v>
      </c>
      <c r="C50" s="80" t="s">
        <v>713</v>
      </c>
      <c r="D50" s="80" t="s">
        <v>716</v>
      </c>
      <c r="E50" s="121" t="s">
        <v>774</v>
      </c>
      <c r="F50" s="80" t="s">
        <v>472</v>
      </c>
      <c r="G50" s="80"/>
      <c r="H50" s="186">
        <f>'Прил.14'!H50</f>
        <v>16.4</v>
      </c>
      <c r="I50" s="186">
        <f>'Прил.14'!I50</f>
        <v>17.4</v>
      </c>
    </row>
    <row r="51" spans="2:9" ht="12.75" hidden="1">
      <c r="B51" s="96" t="s">
        <v>781</v>
      </c>
      <c r="C51" s="80" t="s">
        <v>713</v>
      </c>
      <c r="D51" s="80" t="s">
        <v>716</v>
      </c>
      <c r="E51" s="121" t="s">
        <v>774</v>
      </c>
      <c r="F51" s="80" t="s">
        <v>782</v>
      </c>
      <c r="G51" s="80"/>
      <c r="H51" s="186">
        <f>'Прил.14'!H51</f>
        <v>16.4</v>
      </c>
      <c r="I51" s="186">
        <f>'Прил.14'!I51</f>
        <v>17.4</v>
      </c>
    </row>
    <row r="52" spans="2:9" ht="12.75" hidden="1">
      <c r="B52" s="87" t="s">
        <v>762</v>
      </c>
      <c r="C52" s="80" t="s">
        <v>713</v>
      </c>
      <c r="D52" s="80" t="s">
        <v>716</v>
      </c>
      <c r="E52" s="121" t="s">
        <v>774</v>
      </c>
      <c r="F52" s="80" t="s">
        <v>782</v>
      </c>
      <c r="G52" s="80">
        <v>2</v>
      </c>
      <c r="H52" s="186">
        <f>'Прил.14'!H52</f>
        <v>16.4</v>
      </c>
      <c r="I52" s="186">
        <f>'Прил.14'!I52</f>
        <v>17.4</v>
      </c>
    </row>
    <row r="53" spans="2:9" ht="18.75" customHeight="1" hidden="1">
      <c r="B53" s="101" t="s">
        <v>117</v>
      </c>
      <c r="C53" s="80" t="s">
        <v>713</v>
      </c>
      <c r="D53" s="80" t="s">
        <v>716</v>
      </c>
      <c r="E53" s="80" t="s">
        <v>118</v>
      </c>
      <c r="F53" s="80"/>
      <c r="G53" s="80"/>
      <c r="H53" s="186">
        <f>'Прил.14'!H53</f>
        <v>15</v>
      </c>
      <c r="I53" s="186">
        <f>'Прил.14'!I53</f>
        <v>0</v>
      </c>
    </row>
    <row r="54" spans="2:9" ht="25.5" hidden="1">
      <c r="B54" s="87" t="s">
        <v>119</v>
      </c>
      <c r="C54" s="80" t="s">
        <v>713</v>
      </c>
      <c r="D54" s="80" t="s">
        <v>716</v>
      </c>
      <c r="E54" s="80" t="s">
        <v>120</v>
      </c>
      <c r="F54" s="80"/>
      <c r="G54" s="80"/>
      <c r="H54" s="186">
        <f>'Прил.14'!H54</f>
        <v>15</v>
      </c>
      <c r="I54" s="186">
        <f>'Прил.14'!I54</f>
        <v>0</v>
      </c>
    </row>
    <row r="55" spans="2:9" ht="12.75" hidden="1">
      <c r="B55" s="96" t="s">
        <v>775</v>
      </c>
      <c r="C55" s="80" t="s">
        <v>713</v>
      </c>
      <c r="D55" s="80" t="s">
        <v>716</v>
      </c>
      <c r="E55" s="80" t="s">
        <v>120</v>
      </c>
      <c r="F55" s="80" t="s">
        <v>776</v>
      </c>
      <c r="G55" s="80"/>
      <c r="H55" s="186">
        <f>'Прил.14'!H55</f>
        <v>15</v>
      </c>
      <c r="I55" s="186">
        <f>'Прил.14'!I55</f>
        <v>0</v>
      </c>
    </row>
    <row r="56" spans="2:9" ht="12.75" hidden="1">
      <c r="B56" s="87" t="s">
        <v>762</v>
      </c>
      <c r="C56" s="80" t="s">
        <v>713</v>
      </c>
      <c r="D56" s="80" t="s">
        <v>716</v>
      </c>
      <c r="E56" s="80" t="s">
        <v>120</v>
      </c>
      <c r="F56" s="80" t="s">
        <v>778</v>
      </c>
      <c r="G56" s="80" t="s">
        <v>751</v>
      </c>
      <c r="H56" s="186">
        <f>'Прил.14'!H56</f>
        <v>15</v>
      </c>
      <c r="I56" s="186">
        <f>'Прил.14'!I56</f>
        <v>0</v>
      </c>
    </row>
    <row r="57" spans="2:9" ht="25.5">
      <c r="B57" s="96" t="s">
        <v>361</v>
      </c>
      <c r="C57" s="80" t="s">
        <v>713</v>
      </c>
      <c r="D57" s="80" t="s">
        <v>717</v>
      </c>
      <c r="E57" s="80"/>
      <c r="F57" s="80"/>
      <c r="G57" s="80"/>
      <c r="H57" s="186">
        <f>'Прил.14'!H57</f>
        <v>2306.2999999999997</v>
      </c>
      <c r="I57" s="186">
        <f>'Прил.14'!I57</f>
        <v>2293</v>
      </c>
    </row>
    <row r="58" spans="2:9" ht="12.75" hidden="1">
      <c r="B58" s="87" t="s">
        <v>764</v>
      </c>
      <c r="C58" s="80" t="s">
        <v>713</v>
      </c>
      <c r="D58" s="80" t="s">
        <v>717</v>
      </c>
      <c r="E58" s="121" t="s">
        <v>765</v>
      </c>
      <c r="F58" s="80"/>
      <c r="G58" s="80"/>
      <c r="H58" s="186">
        <f>'Прил.14'!H58</f>
        <v>2306.2999999999997</v>
      </c>
      <c r="I58" s="186">
        <f>'Прил.14'!I58</f>
        <v>2293</v>
      </c>
    </row>
    <row r="59" spans="2:9" ht="12.75" hidden="1">
      <c r="B59" s="87" t="s">
        <v>773</v>
      </c>
      <c r="C59" s="80" t="s">
        <v>713</v>
      </c>
      <c r="D59" s="80" t="s">
        <v>717</v>
      </c>
      <c r="E59" s="121" t="s">
        <v>774</v>
      </c>
      <c r="F59" s="80"/>
      <c r="G59" s="80"/>
      <c r="H59" s="186">
        <f>'Прил.14'!H59</f>
        <v>2306.2999999999997</v>
      </c>
      <c r="I59" s="186">
        <f>'Прил.14'!I59</f>
        <v>2293</v>
      </c>
    </row>
    <row r="60" spans="2:9" ht="25.5" hidden="1">
      <c r="B60" s="87" t="s">
        <v>768</v>
      </c>
      <c r="C60" s="80" t="s">
        <v>713</v>
      </c>
      <c r="D60" s="80" t="s">
        <v>717</v>
      </c>
      <c r="E60" s="121" t="s">
        <v>774</v>
      </c>
      <c r="F60" s="80" t="s">
        <v>640</v>
      </c>
      <c r="G60" s="80"/>
      <c r="H60" s="186">
        <f>'Прил.14'!H60</f>
        <v>2000</v>
      </c>
      <c r="I60" s="186">
        <f>'Прил.14'!I60</f>
        <v>2003.8</v>
      </c>
    </row>
    <row r="61" spans="2:9" ht="12.75" hidden="1">
      <c r="B61" s="87" t="s">
        <v>769</v>
      </c>
      <c r="C61" s="80" t="s">
        <v>713</v>
      </c>
      <c r="D61" s="80" t="s">
        <v>717</v>
      </c>
      <c r="E61" s="121" t="s">
        <v>774</v>
      </c>
      <c r="F61" s="80" t="s">
        <v>770</v>
      </c>
      <c r="G61" s="80"/>
      <c r="H61" s="186">
        <f>'Прил.14'!H61</f>
        <v>2000</v>
      </c>
      <c r="I61" s="186">
        <f>'Прил.14'!I61</f>
        <v>2003.8</v>
      </c>
    </row>
    <row r="62" spans="2:9" ht="12.75" hidden="1">
      <c r="B62" s="87" t="s">
        <v>762</v>
      </c>
      <c r="C62" s="80" t="s">
        <v>713</v>
      </c>
      <c r="D62" s="80" t="s">
        <v>717</v>
      </c>
      <c r="E62" s="121" t="s">
        <v>774</v>
      </c>
      <c r="F62" s="80" t="s">
        <v>770</v>
      </c>
      <c r="G62" s="80">
        <v>2</v>
      </c>
      <c r="H62" s="186">
        <f>'Прил.14'!H62</f>
        <v>2000</v>
      </c>
      <c r="I62" s="186">
        <f>'Прил.14'!I62</f>
        <v>2003.8</v>
      </c>
    </row>
    <row r="63" spans="2:9" ht="12.75" hidden="1">
      <c r="B63" s="96" t="s">
        <v>775</v>
      </c>
      <c r="C63" s="80" t="s">
        <v>713</v>
      </c>
      <c r="D63" s="80" t="s">
        <v>717</v>
      </c>
      <c r="E63" s="121" t="s">
        <v>774</v>
      </c>
      <c r="F63" s="80" t="s">
        <v>776</v>
      </c>
      <c r="G63" s="80"/>
      <c r="H63" s="186">
        <f>'Прил.14'!H63</f>
        <v>305.1</v>
      </c>
      <c r="I63" s="186">
        <f>'Прил.14'!I63</f>
        <v>288</v>
      </c>
    </row>
    <row r="64" spans="2:9" ht="12.75" hidden="1">
      <c r="B64" s="96" t="s">
        <v>777</v>
      </c>
      <c r="C64" s="80" t="s">
        <v>713</v>
      </c>
      <c r="D64" s="80" t="s">
        <v>717</v>
      </c>
      <c r="E64" s="121" t="s">
        <v>774</v>
      </c>
      <c r="F64" s="80" t="s">
        <v>778</v>
      </c>
      <c r="G64" s="80"/>
      <c r="H64" s="186">
        <f>'Прил.14'!H64</f>
        <v>305.1</v>
      </c>
      <c r="I64" s="186">
        <f>'Прил.14'!I64</f>
        <v>288</v>
      </c>
    </row>
    <row r="65" spans="2:9" ht="12.75" hidden="1">
      <c r="B65" s="87" t="s">
        <v>762</v>
      </c>
      <c r="C65" s="80" t="s">
        <v>713</v>
      </c>
      <c r="D65" s="80" t="s">
        <v>717</v>
      </c>
      <c r="E65" s="121" t="s">
        <v>774</v>
      </c>
      <c r="F65" s="80" t="s">
        <v>778</v>
      </c>
      <c r="G65" s="80">
        <v>2</v>
      </c>
      <c r="H65" s="186">
        <f>'Прил.14'!H65</f>
        <v>305.1</v>
      </c>
      <c r="I65" s="186">
        <f>'Прил.14'!I65</f>
        <v>288</v>
      </c>
    </row>
    <row r="66" spans="2:9" ht="12.75" hidden="1">
      <c r="B66" s="96" t="s">
        <v>780</v>
      </c>
      <c r="C66" s="80" t="s">
        <v>713</v>
      </c>
      <c r="D66" s="80" t="s">
        <v>717</v>
      </c>
      <c r="E66" s="121" t="s">
        <v>774</v>
      </c>
      <c r="F66" s="80" t="s">
        <v>472</v>
      </c>
      <c r="G66" s="80"/>
      <c r="H66" s="186">
        <f>'Прил.14'!H66</f>
        <v>1.2</v>
      </c>
      <c r="I66" s="186">
        <f>'Прил.14'!I66</f>
        <v>1.2</v>
      </c>
    </row>
    <row r="67" spans="2:9" ht="12.75" hidden="1">
      <c r="B67" s="96" t="s">
        <v>781</v>
      </c>
      <c r="C67" s="80" t="s">
        <v>713</v>
      </c>
      <c r="D67" s="80" t="s">
        <v>717</v>
      </c>
      <c r="E67" s="121" t="s">
        <v>774</v>
      </c>
      <c r="F67" s="80" t="s">
        <v>782</v>
      </c>
      <c r="G67" s="80"/>
      <c r="H67" s="186">
        <f>'Прил.14'!H67</f>
        <v>1.2</v>
      </c>
      <c r="I67" s="186">
        <f>'Прил.14'!I67</f>
        <v>1.2</v>
      </c>
    </row>
    <row r="68" spans="2:9" ht="12.75" hidden="1">
      <c r="B68" s="87" t="s">
        <v>762</v>
      </c>
      <c r="C68" s="80" t="s">
        <v>713</v>
      </c>
      <c r="D68" s="80" t="s">
        <v>717</v>
      </c>
      <c r="E68" s="121" t="s">
        <v>774</v>
      </c>
      <c r="F68" s="80" t="s">
        <v>782</v>
      </c>
      <c r="G68" s="80">
        <v>2</v>
      </c>
      <c r="H68" s="186">
        <f>'Прил.14'!H68</f>
        <v>1.2</v>
      </c>
      <c r="I68" s="186">
        <f>'Прил.14'!I68</f>
        <v>1.2</v>
      </c>
    </row>
    <row r="69" spans="2:9" ht="12.75">
      <c r="B69" s="96" t="s">
        <v>340</v>
      </c>
      <c r="C69" s="80" t="s">
        <v>713</v>
      </c>
      <c r="D69" s="80" t="s">
        <v>692</v>
      </c>
      <c r="E69" s="121"/>
      <c r="F69" s="80"/>
      <c r="G69" s="80"/>
      <c r="H69" s="186">
        <f>'Прил.14'!H69</f>
        <v>50</v>
      </c>
      <c r="I69" s="186">
        <f>'Прил.14'!I69</f>
        <v>50</v>
      </c>
    </row>
    <row r="70" spans="2:9" ht="12.75" hidden="1">
      <c r="B70" s="96" t="s">
        <v>764</v>
      </c>
      <c r="C70" s="80" t="s">
        <v>713</v>
      </c>
      <c r="D70" s="80" t="s">
        <v>692</v>
      </c>
      <c r="E70" s="121" t="s">
        <v>765</v>
      </c>
      <c r="F70" s="80"/>
      <c r="G70" s="80"/>
      <c r="H70" s="186">
        <f>'Прил.14'!H70</f>
        <v>50</v>
      </c>
      <c r="I70" s="186">
        <f>'Прил.14'!I70</f>
        <v>50</v>
      </c>
    </row>
    <row r="71" spans="2:9" ht="12.75" hidden="1">
      <c r="B71" s="96" t="s">
        <v>217</v>
      </c>
      <c r="C71" s="80" t="s">
        <v>713</v>
      </c>
      <c r="D71" s="80" t="s">
        <v>692</v>
      </c>
      <c r="E71" s="121" t="s">
        <v>279</v>
      </c>
      <c r="F71" s="80"/>
      <c r="G71" s="80"/>
      <c r="H71" s="186">
        <f>'Прил.14'!H71</f>
        <v>50</v>
      </c>
      <c r="I71" s="186">
        <f>'Прил.14'!I71</f>
        <v>50</v>
      </c>
    </row>
    <row r="72" spans="2:9" ht="12.75" hidden="1">
      <c r="B72" s="96" t="s">
        <v>780</v>
      </c>
      <c r="C72" s="80" t="s">
        <v>713</v>
      </c>
      <c r="D72" s="80" t="s">
        <v>692</v>
      </c>
      <c r="E72" s="121" t="s">
        <v>279</v>
      </c>
      <c r="F72" s="80" t="s">
        <v>472</v>
      </c>
      <c r="G72" s="80"/>
      <c r="H72" s="186">
        <f>'Прил.14'!H72</f>
        <v>50</v>
      </c>
      <c r="I72" s="186">
        <f>'Прил.14'!I72</f>
        <v>50</v>
      </c>
    </row>
    <row r="73" spans="2:9" ht="12.75" hidden="1">
      <c r="B73" s="96" t="s">
        <v>290</v>
      </c>
      <c r="C73" s="80" t="s">
        <v>713</v>
      </c>
      <c r="D73" s="80" t="s">
        <v>692</v>
      </c>
      <c r="E73" s="121" t="s">
        <v>279</v>
      </c>
      <c r="F73" s="80" t="s">
        <v>291</v>
      </c>
      <c r="G73" s="80"/>
      <c r="H73" s="186">
        <f>'Прил.14'!H73</f>
        <v>50</v>
      </c>
      <c r="I73" s="186">
        <f>'Прил.14'!I73</f>
        <v>50</v>
      </c>
    </row>
    <row r="74" spans="2:9" ht="12.75" hidden="1">
      <c r="B74" s="87" t="s">
        <v>762</v>
      </c>
      <c r="C74" s="80" t="s">
        <v>713</v>
      </c>
      <c r="D74" s="80" t="s">
        <v>692</v>
      </c>
      <c r="E74" s="121" t="s">
        <v>279</v>
      </c>
      <c r="F74" s="80" t="s">
        <v>291</v>
      </c>
      <c r="G74" s="80">
        <v>2</v>
      </c>
      <c r="H74" s="186">
        <f>'Прил.14'!H74</f>
        <v>50</v>
      </c>
      <c r="I74" s="186">
        <f>'Прил.14'!I74</f>
        <v>50</v>
      </c>
    </row>
    <row r="75" spans="2:9" ht="12.75">
      <c r="B75" s="96" t="s">
        <v>341</v>
      </c>
      <c r="C75" s="80" t="s">
        <v>713</v>
      </c>
      <c r="D75" s="80" t="s">
        <v>693</v>
      </c>
      <c r="E75" s="80"/>
      <c r="F75" s="80"/>
      <c r="G75" s="80"/>
      <c r="H75" s="186">
        <f>'Прил.14'!H75</f>
        <v>1314.9</v>
      </c>
      <c r="I75" s="186">
        <f>'Прил.14'!I75</f>
        <v>1349.3</v>
      </c>
    </row>
    <row r="76" spans="2:9" ht="12.75" hidden="1">
      <c r="B76" s="96" t="s">
        <v>764</v>
      </c>
      <c r="C76" s="80" t="s">
        <v>713</v>
      </c>
      <c r="D76" s="80" t="s">
        <v>693</v>
      </c>
      <c r="E76" s="121" t="s">
        <v>765</v>
      </c>
      <c r="F76" s="80"/>
      <c r="G76" s="80"/>
      <c r="H76" s="185">
        <f>'Прил.14'!H76</f>
        <v>1299.4</v>
      </c>
      <c r="I76" s="185">
        <f>'Прил.14'!I76</f>
        <v>1301.8</v>
      </c>
    </row>
    <row r="77" spans="2:9" ht="38.25" hidden="1">
      <c r="B77" s="96" t="s">
        <v>783</v>
      </c>
      <c r="C77" s="80" t="s">
        <v>713</v>
      </c>
      <c r="D77" s="80" t="s">
        <v>693</v>
      </c>
      <c r="E77" s="115" t="s">
        <v>784</v>
      </c>
      <c r="F77" s="80"/>
      <c r="G77" s="80"/>
      <c r="H77" s="185">
        <f>'Прил.14'!H77</f>
        <v>262.4</v>
      </c>
      <c r="I77" s="185">
        <f>'Прил.14'!I77</f>
        <v>262.79999999999995</v>
      </c>
    </row>
    <row r="78" spans="2:9" ht="25.5" hidden="1">
      <c r="B78" s="87" t="s">
        <v>768</v>
      </c>
      <c r="C78" s="80" t="s">
        <v>713</v>
      </c>
      <c r="D78" s="80" t="s">
        <v>693</v>
      </c>
      <c r="E78" s="115" t="s">
        <v>784</v>
      </c>
      <c r="F78" s="80" t="s">
        <v>640</v>
      </c>
      <c r="G78" s="80"/>
      <c r="H78" s="185">
        <f>'Прил.14'!H78</f>
        <v>251.79999999999998</v>
      </c>
      <c r="I78" s="185">
        <f>'Прил.14'!I78</f>
        <v>251.79999999999998</v>
      </c>
    </row>
    <row r="79" spans="2:9" ht="12.75" hidden="1">
      <c r="B79" s="87" t="s">
        <v>769</v>
      </c>
      <c r="C79" s="80" t="s">
        <v>713</v>
      </c>
      <c r="D79" s="80" t="s">
        <v>693</v>
      </c>
      <c r="E79" s="115" t="s">
        <v>784</v>
      </c>
      <c r="F79" s="80" t="s">
        <v>770</v>
      </c>
      <c r="G79" s="80"/>
      <c r="H79" s="185">
        <f>'Прил.14'!H79</f>
        <v>251.79999999999998</v>
      </c>
      <c r="I79" s="185">
        <f>'Прил.14'!I79</f>
        <v>251.79999999999998</v>
      </c>
    </row>
    <row r="80" spans="2:9" ht="12.75" hidden="1">
      <c r="B80" s="87" t="s">
        <v>762</v>
      </c>
      <c r="C80" s="80" t="s">
        <v>713</v>
      </c>
      <c r="D80" s="80" t="s">
        <v>693</v>
      </c>
      <c r="E80" s="115" t="s">
        <v>784</v>
      </c>
      <c r="F80" s="80" t="s">
        <v>770</v>
      </c>
      <c r="G80" s="80" t="s">
        <v>751</v>
      </c>
      <c r="H80" s="185">
        <f>'Прил.14'!H80</f>
        <v>11.7</v>
      </c>
      <c r="I80" s="185">
        <f>'Прил.14'!I80</f>
        <v>11.7</v>
      </c>
    </row>
    <row r="81" spans="2:9" ht="12.75" hidden="1">
      <c r="B81" s="87" t="s">
        <v>739</v>
      </c>
      <c r="C81" s="80" t="s">
        <v>713</v>
      </c>
      <c r="D81" s="80" t="s">
        <v>693</v>
      </c>
      <c r="E81" s="115" t="s">
        <v>784</v>
      </c>
      <c r="F81" s="80" t="s">
        <v>770</v>
      </c>
      <c r="G81" s="80">
        <v>3</v>
      </c>
      <c r="H81" s="185">
        <f>'Прил.14'!H81</f>
        <v>240.1</v>
      </c>
      <c r="I81" s="185">
        <f>'Прил.14'!I81</f>
        <v>240.1</v>
      </c>
    </row>
    <row r="82" spans="2:9" ht="12.75" hidden="1">
      <c r="B82" s="96" t="s">
        <v>775</v>
      </c>
      <c r="C82" s="80" t="s">
        <v>713</v>
      </c>
      <c r="D82" s="80" t="s">
        <v>693</v>
      </c>
      <c r="E82" s="115" t="s">
        <v>784</v>
      </c>
      <c r="F82" s="80" t="s">
        <v>776</v>
      </c>
      <c r="G82" s="80"/>
      <c r="H82" s="185">
        <f>'Прил.14'!H82</f>
        <v>10.6</v>
      </c>
      <c r="I82" s="185">
        <f>'Прил.14'!I82</f>
        <v>11</v>
      </c>
    </row>
    <row r="83" spans="2:9" ht="12.75" hidden="1">
      <c r="B83" s="96" t="s">
        <v>777</v>
      </c>
      <c r="C83" s="80" t="s">
        <v>713</v>
      </c>
      <c r="D83" s="80" t="s">
        <v>693</v>
      </c>
      <c r="E83" s="115" t="s">
        <v>784</v>
      </c>
      <c r="F83" s="80" t="s">
        <v>778</v>
      </c>
      <c r="G83" s="80"/>
      <c r="H83" s="185">
        <f>'Прил.14'!H83</f>
        <v>10.6</v>
      </c>
      <c r="I83" s="185">
        <f>'Прил.14'!I83</f>
        <v>11</v>
      </c>
    </row>
    <row r="84" spans="2:9" ht="12.75" hidden="1">
      <c r="B84" s="87" t="s">
        <v>739</v>
      </c>
      <c r="C84" s="80" t="s">
        <v>713</v>
      </c>
      <c r="D84" s="80" t="s">
        <v>693</v>
      </c>
      <c r="E84" s="115" t="s">
        <v>784</v>
      </c>
      <c r="F84" s="80" t="s">
        <v>778</v>
      </c>
      <c r="G84" s="80">
        <v>3</v>
      </c>
      <c r="H84" s="185">
        <f>'Прил.14'!H84</f>
        <v>10.6</v>
      </c>
      <c r="I84" s="185">
        <f>'Прил.14'!I84</f>
        <v>11</v>
      </c>
    </row>
    <row r="85" spans="2:9" ht="25.5" hidden="1">
      <c r="B85" s="96" t="s">
        <v>785</v>
      </c>
      <c r="C85" s="80" t="s">
        <v>713</v>
      </c>
      <c r="D85" s="80" t="s">
        <v>693</v>
      </c>
      <c r="E85" s="115" t="s">
        <v>786</v>
      </c>
      <c r="F85" s="80"/>
      <c r="G85" s="80"/>
      <c r="H85" s="185">
        <f>'Прил.14'!H85</f>
        <v>299.7</v>
      </c>
      <c r="I85" s="185">
        <f>'Прил.14'!I85</f>
        <v>299.7</v>
      </c>
    </row>
    <row r="86" spans="2:9" ht="25.5" hidden="1">
      <c r="B86" s="87" t="s">
        <v>768</v>
      </c>
      <c r="C86" s="80" t="s">
        <v>713</v>
      </c>
      <c r="D86" s="80" t="s">
        <v>693</v>
      </c>
      <c r="E86" s="115" t="s">
        <v>786</v>
      </c>
      <c r="F86" s="80" t="s">
        <v>640</v>
      </c>
      <c r="G86" s="80"/>
      <c r="H86" s="185">
        <f>'Прил.14'!H86</f>
        <v>233.29999999999998</v>
      </c>
      <c r="I86" s="185">
        <f>'Прил.14'!I86</f>
        <v>233.29999999999998</v>
      </c>
    </row>
    <row r="87" spans="2:9" ht="12.75" hidden="1">
      <c r="B87" s="87" t="s">
        <v>769</v>
      </c>
      <c r="C87" s="80" t="s">
        <v>713</v>
      </c>
      <c r="D87" s="80" t="s">
        <v>693</v>
      </c>
      <c r="E87" s="115" t="s">
        <v>786</v>
      </c>
      <c r="F87" s="80" t="s">
        <v>770</v>
      </c>
      <c r="G87" s="80"/>
      <c r="H87" s="185">
        <f>'Прил.14'!H87</f>
        <v>233.29999999999998</v>
      </c>
      <c r="I87" s="185">
        <f>'Прил.14'!I87</f>
        <v>233.29999999999998</v>
      </c>
    </row>
    <row r="88" spans="2:9" ht="12.75" hidden="1">
      <c r="B88" s="87" t="s">
        <v>762</v>
      </c>
      <c r="C88" s="80" t="s">
        <v>713</v>
      </c>
      <c r="D88" s="80" t="s">
        <v>693</v>
      </c>
      <c r="E88" s="115" t="s">
        <v>786</v>
      </c>
      <c r="F88" s="80" t="s">
        <v>770</v>
      </c>
      <c r="G88" s="80" t="s">
        <v>751</v>
      </c>
      <c r="H88" s="185">
        <f>'Прил.14'!H88</f>
        <v>11.7</v>
      </c>
      <c r="I88" s="185">
        <f>'Прил.14'!I88</f>
        <v>11.7</v>
      </c>
    </row>
    <row r="89" spans="2:9" ht="12.75" hidden="1">
      <c r="B89" s="87" t="s">
        <v>739</v>
      </c>
      <c r="C89" s="80" t="s">
        <v>713</v>
      </c>
      <c r="D89" s="80" t="s">
        <v>693</v>
      </c>
      <c r="E89" s="115" t="s">
        <v>786</v>
      </c>
      <c r="F89" s="80" t="s">
        <v>770</v>
      </c>
      <c r="G89" s="80">
        <v>3</v>
      </c>
      <c r="H89" s="185">
        <f>'Прил.14'!H89</f>
        <v>221.6</v>
      </c>
      <c r="I89" s="185">
        <f>'Прил.14'!I89</f>
        <v>221.6</v>
      </c>
    </row>
    <row r="90" spans="2:9" ht="12.75" hidden="1">
      <c r="B90" s="96" t="s">
        <v>775</v>
      </c>
      <c r="C90" s="80" t="s">
        <v>713</v>
      </c>
      <c r="D90" s="80" t="s">
        <v>693</v>
      </c>
      <c r="E90" s="115" t="s">
        <v>786</v>
      </c>
      <c r="F90" s="80" t="s">
        <v>776</v>
      </c>
      <c r="G90" s="80"/>
      <c r="H90" s="185">
        <f>'Прил.14'!H90</f>
        <v>66.4</v>
      </c>
      <c r="I90" s="185">
        <f>'Прил.14'!I90</f>
        <v>66.4</v>
      </c>
    </row>
    <row r="91" spans="2:9" ht="12.75" hidden="1">
      <c r="B91" s="96" t="s">
        <v>777</v>
      </c>
      <c r="C91" s="80" t="s">
        <v>713</v>
      </c>
      <c r="D91" s="80" t="s">
        <v>693</v>
      </c>
      <c r="E91" s="115" t="s">
        <v>786</v>
      </c>
      <c r="F91" s="80" t="s">
        <v>778</v>
      </c>
      <c r="G91" s="80"/>
      <c r="H91" s="185">
        <f>'Прил.14'!H91</f>
        <v>66.4</v>
      </c>
      <c r="I91" s="185">
        <f>'Прил.14'!I91</f>
        <v>66.4</v>
      </c>
    </row>
    <row r="92" spans="2:9" ht="12.75" hidden="1">
      <c r="B92" s="87" t="s">
        <v>739</v>
      </c>
      <c r="C92" s="80" t="s">
        <v>713</v>
      </c>
      <c r="D92" s="80" t="s">
        <v>693</v>
      </c>
      <c r="E92" s="115" t="s">
        <v>786</v>
      </c>
      <c r="F92" s="80" t="s">
        <v>778</v>
      </c>
      <c r="G92" s="80">
        <v>3</v>
      </c>
      <c r="H92" s="185">
        <f>'Прил.14'!H92</f>
        <v>66.4</v>
      </c>
      <c r="I92" s="185">
        <f>'Прил.14'!I92</f>
        <v>66.4</v>
      </c>
    </row>
    <row r="93" spans="2:9" ht="12.75" hidden="1">
      <c r="B93" s="96" t="s">
        <v>787</v>
      </c>
      <c r="C93" s="80" t="s">
        <v>713</v>
      </c>
      <c r="D93" s="80" t="s">
        <v>693</v>
      </c>
      <c r="E93" s="121" t="s">
        <v>788</v>
      </c>
      <c r="F93" s="80"/>
      <c r="G93" s="80"/>
      <c r="H93" s="185">
        <f>'Прил.14'!H93</f>
        <v>261.59999999999997</v>
      </c>
      <c r="I93" s="185">
        <f>'Прил.14'!I93</f>
        <v>261.59999999999997</v>
      </c>
    </row>
    <row r="94" spans="2:9" ht="25.5" hidden="1">
      <c r="B94" s="87" t="s">
        <v>768</v>
      </c>
      <c r="C94" s="80" t="s">
        <v>713</v>
      </c>
      <c r="D94" s="80" t="s">
        <v>693</v>
      </c>
      <c r="E94" s="115" t="s">
        <v>788</v>
      </c>
      <c r="F94" s="80" t="s">
        <v>640</v>
      </c>
      <c r="G94" s="80"/>
      <c r="H94" s="185">
        <f>'Прил.14'!H94</f>
        <v>251.79999999999998</v>
      </c>
      <c r="I94" s="185">
        <f>'Прил.14'!I94</f>
        <v>251.79999999999998</v>
      </c>
    </row>
    <row r="95" spans="2:9" ht="12.75" hidden="1">
      <c r="B95" s="87" t="s">
        <v>769</v>
      </c>
      <c r="C95" s="80" t="s">
        <v>713</v>
      </c>
      <c r="D95" s="80" t="s">
        <v>693</v>
      </c>
      <c r="E95" s="115" t="s">
        <v>788</v>
      </c>
      <c r="F95" s="80" t="s">
        <v>770</v>
      </c>
      <c r="G95" s="80"/>
      <c r="H95" s="185">
        <f>'Прил.14'!H95</f>
        <v>251.79999999999998</v>
      </c>
      <c r="I95" s="185">
        <f>'Прил.14'!I95</f>
        <v>251.79999999999998</v>
      </c>
    </row>
    <row r="96" spans="2:9" ht="12.75" hidden="1">
      <c r="B96" s="87" t="s">
        <v>762</v>
      </c>
      <c r="C96" s="80" t="s">
        <v>713</v>
      </c>
      <c r="D96" s="80" t="s">
        <v>693</v>
      </c>
      <c r="E96" s="115" t="s">
        <v>788</v>
      </c>
      <c r="F96" s="80" t="s">
        <v>770</v>
      </c>
      <c r="G96" s="80" t="s">
        <v>751</v>
      </c>
      <c r="H96" s="185">
        <f>'Прил.14'!H96</f>
        <v>11.7</v>
      </c>
      <c r="I96" s="185">
        <f>'Прил.14'!I96</f>
        <v>11.7</v>
      </c>
    </row>
    <row r="97" spans="2:9" ht="12.75" hidden="1">
      <c r="B97" s="87" t="s">
        <v>739</v>
      </c>
      <c r="C97" s="80" t="s">
        <v>713</v>
      </c>
      <c r="D97" s="80" t="s">
        <v>693</v>
      </c>
      <c r="E97" s="115" t="s">
        <v>788</v>
      </c>
      <c r="F97" s="80" t="s">
        <v>770</v>
      </c>
      <c r="G97" s="80">
        <v>3</v>
      </c>
      <c r="H97" s="185">
        <f>'Прил.14'!H97</f>
        <v>240.1</v>
      </c>
      <c r="I97" s="185">
        <f>'Прил.14'!I97</f>
        <v>240.1</v>
      </c>
    </row>
    <row r="98" spans="2:9" ht="12.75" hidden="1">
      <c r="B98" s="96" t="s">
        <v>775</v>
      </c>
      <c r="C98" s="80" t="s">
        <v>713</v>
      </c>
      <c r="D98" s="80" t="s">
        <v>693</v>
      </c>
      <c r="E98" s="115" t="s">
        <v>788</v>
      </c>
      <c r="F98" s="80" t="s">
        <v>776</v>
      </c>
      <c r="G98" s="80"/>
      <c r="H98" s="185">
        <f>'Прил.14'!H98</f>
        <v>9.8</v>
      </c>
      <c r="I98" s="185">
        <f>'Прил.14'!I98</f>
        <v>9.8</v>
      </c>
    </row>
    <row r="99" spans="2:9" ht="12.75" hidden="1">
      <c r="B99" s="96" t="s">
        <v>777</v>
      </c>
      <c r="C99" s="80" t="s">
        <v>713</v>
      </c>
      <c r="D99" s="80" t="s">
        <v>693</v>
      </c>
      <c r="E99" s="115" t="s">
        <v>788</v>
      </c>
      <c r="F99" s="80" t="s">
        <v>778</v>
      </c>
      <c r="G99" s="80"/>
      <c r="H99" s="185">
        <f>'Прил.14'!H99</f>
        <v>9.8</v>
      </c>
      <c r="I99" s="185">
        <f>'Прил.14'!I99</f>
        <v>9.8</v>
      </c>
    </row>
    <row r="100" spans="2:9" ht="12.75" hidden="1">
      <c r="B100" s="87" t="s">
        <v>739</v>
      </c>
      <c r="C100" s="80" t="s">
        <v>713</v>
      </c>
      <c r="D100" s="80" t="s">
        <v>693</v>
      </c>
      <c r="E100" s="115" t="s">
        <v>788</v>
      </c>
      <c r="F100" s="80" t="s">
        <v>778</v>
      </c>
      <c r="G100" s="80">
        <v>3</v>
      </c>
      <c r="H100" s="185">
        <f>'Прил.14'!H100</f>
        <v>9.8</v>
      </c>
      <c r="I100" s="185">
        <f>'Прил.14'!I100</f>
        <v>9.8</v>
      </c>
    </row>
    <row r="101" spans="2:9" ht="25.5" hidden="1">
      <c r="B101" s="87" t="s">
        <v>218</v>
      </c>
      <c r="C101" s="80" t="s">
        <v>713</v>
      </c>
      <c r="D101" s="80" t="s">
        <v>693</v>
      </c>
      <c r="E101" s="80" t="s">
        <v>789</v>
      </c>
      <c r="F101" s="80"/>
      <c r="G101" s="80"/>
      <c r="H101" s="185">
        <f>'Прил.14'!H101</f>
        <v>100</v>
      </c>
      <c r="I101" s="185">
        <f>'Прил.14'!I101</f>
        <v>100</v>
      </c>
    </row>
    <row r="102" spans="2:9" ht="12.75" hidden="1">
      <c r="B102" s="96" t="s">
        <v>775</v>
      </c>
      <c r="C102" s="80" t="s">
        <v>713</v>
      </c>
      <c r="D102" s="80" t="s">
        <v>693</v>
      </c>
      <c r="E102" s="80" t="s">
        <v>789</v>
      </c>
      <c r="F102" s="80" t="s">
        <v>776</v>
      </c>
      <c r="G102" s="80"/>
      <c r="H102" s="185">
        <f>'Прил.14'!H102</f>
        <v>100</v>
      </c>
      <c r="I102" s="185">
        <f>'Прил.14'!I102</f>
        <v>100</v>
      </c>
    </row>
    <row r="103" spans="2:9" ht="12.75" hidden="1">
      <c r="B103" s="96" t="s">
        <v>777</v>
      </c>
      <c r="C103" s="80" t="s">
        <v>713</v>
      </c>
      <c r="D103" s="80" t="s">
        <v>693</v>
      </c>
      <c r="E103" s="80" t="s">
        <v>789</v>
      </c>
      <c r="F103" s="80" t="s">
        <v>778</v>
      </c>
      <c r="G103" s="80"/>
      <c r="H103" s="185">
        <f>'Прил.14'!H103</f>
        <v>100</v>
      </c>
      <c r="I103" s="185">
        <f>'Прил.14'!I103</f>
        <v>100</v>
      </c>
    </row>
    <row r="104" spans="2:9" ht="12.75" hidden="1">
      <c r="B104" s="87" t="s">
        <v>762</v>
      </c>
      <c r="C104" s="80" t="s">
        <v>713</v>
      </c>
      <c r="D104" s="80" t="s">
        <v>693</v>
      </c>
      <c r="E104" s="80" t="s">
        <v>789</v>
      </c>
      <c r="F104" s="80" t="s">
        <v>778</v>
      </c>
      <c r="G104" s="80">
        <v>2</v>
      </c>
      <c r="H104" s="185">
        <f>'Прил.14'!H104</f>
        <v>100</v>
      </c>
      <c r="I104" s="185">
        <f>'Прил.14'!I104</f>
        <v>100</v>
      </c>
    </row>
    <row r="105" spans="2:9" ht="25.5" hidden="1">
      <c r="B105" s="87" t="s">
        <v>219</v>
      </c>
      <c r="C105" s="80" t="s">
        <v>713</v>
      </c>
      <c r="D105" s="80" t="s">
        <v>693</v>
      </c>
      <c r="E105" s="80" t="s">
        <v>790</v>
      </c>
      <c r="F105" s="80"/>
      <c r="G105" s="80"/>
      <c r="H105" s="185">
        <f>'Прил.14'!H105</f>
        <v>375.70000000000005</v>
      </c>
      <c r="I105" s="185">
        <f>'Прил.14'!I105</f>
        <v>377.70000000000005</v>
      </c>
    </row>
    <row r="106" spans="2:9" ht="25.5" hidden="1">
      <c r="B106" s="87" t="s">
        <v>768</v>
      </c>
      <c r="C106" s="80" t="s">
        <v>713</v>
      </c>
      <c r="D106" s="80" t="s">
        <v>693</v>
      </c>
      <c r="E106" s="80" t="s">
        <v>790</v>
      </c>
      <c r="F106" s="80" t="s">
        <v>640</v>
      </c>
      <c r="G106" s="80"/>
      <c r="H106" s="185">
        <f>'Прил.14'!H106</f>
        <v>106.4</v>
      </c>
      <c r="I106" s="185">
        <f>'Прил.14'!I106</f>
        <v>106.6</v>
      </c>
    </row>
    <row r="107" spans="2:9" ht="12.75" hidden="1">
      <c r="B107" s="87" t="s">
        <v>769</v>
      </c>
      <c r="C107" s="80" t="s">
        <v>713</v>
      </c>
      <c r="D107" s="80" t="s">
        <v>693</v>
      </c>
      <c r="E107" s="80" t="s">
        <v>790</v>
      </c>
      <c r="F107" s="80" t="s">
        <v>770</v>
      </c>
      <c r="G107" s="80"/>
      <c r="H107" s="185">
        <f>'Прил.14'!H107</f>
        <v>106.4</v>
      </c>
      <c r="I107" s="185">
        <f>'Прил.14'!I107</f>
        <v>106.6</v>
      </c>
    </row>
    <row r="108" spans="2:9" ht="12.75" hidden="1">
      <c r="B108" s="87" t="s">
        <v>762</v>
      </c>
      <c r="C108" s="80" t="s">
        <v>713</v>
      </c>
      <c r="D108" s="80" t="s">
        <v>693</v>
      </c>
      <c r="E108" s="80" t="s">
        <v>790</v>
      </c>
      <c r="F108" s="80" t="s">
        <v>770</v>
      </c>
      <c r="G108" s="80">
        <v>2</v>
      </c>
      <c r="H108" s="185">
        <f>'Прил.14'!H108</f>
        <v>106.4</v>
      </c>
      <c r="I108" s="185">
        <f>'Прил.14'!I108</f>
        <v>106.6</v>
      </c>
    </row>
    <row r="109" spans="2:9" ht="12.75" hidden="1">
      <c r="B109" s="96" t="s">
        <v>775</v>
      </c>
      <c r="C109" s="80" t="s">
        <v>713</v>
      </c>
      <c r="D109" s="80" t="s">
        <v>693</v>
      </c>
      <c r="E109" s="80" t="s">
        <v>790</v>
      </c>
      <c r="F109" s="80" t="s">
        <v>776</v>
      </c>
      <c r="G109" s="80"/>
      <c r="H109" s="185">
        <f>'Прил.14'!H109</f>
        <v>48.4</v>
      </c>
      <c r="I109" s="185">
        <f>'Прил.14'!I109</f>
        <v>48.7</v>
      </c>
    </row>
    <row r="110" spans="2:9" ht="12.75" hidden="1">
      <c r="B110" s="96" t="s">
        <v>777</v>
      </c>
      <c r="C110" s="80" t="s">
        <v>713</v>
      </c>
      <c r="D110" s="80" t="s">
        <v>693</v>
      </c>
      <c r="E110" s="80" t="s">
        <v>790</v>
      </c>
      <c r="F110" s="80" t="s">
        <v>778</v>
      </c>
      <c r="G110" s="80"/>
      <c r="H110" s="185">
        <f>'Прил.14'!H110</f>
        <v>48.4</v>
      </c>
      <c r="I110" s="185">
        <f>'Прил.14'!I110</f>
        <v>48.7</v>
      </c>
    </row>
    <row r="111" spans="2:9" ht="12.75" hidden="1">
      <c r="B111" s="87" t="s">
        <v>762</v>
      </c>
      <c r="C111" s="80" t="s">
        <v>713</v>
      </c>
      <c r="D111" s="80" t="s">
        <v>693</v>
      </c>
      <c r="E111" s="80" t="s">
        <v>790</v>
      </c>
      <c r="F111" s="80" t="s">
        <v>778</v>
      </c>
      <c r="G111" s="80">
        <v>2</v>
      </c>
      <c r="H111" s="185">
        <f>'Прил.14'!H111</f>
        <v>48.4</v>
      </c>
      <c r="I111" s="185">
        <f>'Прил.14'!I111</f>
        <v>48.7</v>
      </c>
    </row>
    <row r="112" spans="2:9" ht="12.75" hidden="1">
      <c r="B112" s="96" t="s">
        <v>780</v>
      </c>
      <c r="C112" s="80" t="s">
        <v>713</v>
      </c>
      <c r="D112" s="80" t="s">
        <v>693</v>
      </c>
      <c r="E112" s="80" t="s">
        <v>790</v>
      </c>
      <c r="F112" s="80" t="s">
        <v>472</v>
      </c>
      <c r="G112" s="80"/>
      <c r="H112" s="185">
        <f>'Прил.14'!H112</f>
        <v>220.9</v>
      </c>
      <c r="I112" s="185">
        <f>'Прил.14'!I112</f>
        <v>222.4</v>
      </c>
    </row>
    <row r="113" spans="2:9" ht="12.75" hidden="1">
      <c r="B113" s="87" t="s">
        <v>791</v>
      </c>
      <c r="C113" s="80" t="s">
        <v>713</v>
      </c>
      <c r="D113" s="80" t="s">
        <v>693</v>
      </c>
      <c r="E113" s="80" t="s">
        <v>790</v>
      </c>
      <c r="F113" s="80" t="s">
        <v>792</v>
      </c>
      <c r="G113" s="80"/>
      <c r="H113" s="185">
        <f>'Прил.14'!H113</f>
        <v>220.9</v>
      </c>
      <c r="I113" s="185">
        <f>'Прил.14'!I113</f>
        <v>222.4</v>
      </c>
    </row>
    <row r="114" spans="2:9" ht="12.75" hidden="1">
      <c r="B114" s="87" t="s">
        <v>762</v>
      </c>
      <c r="C114" s="80" t="s">
        <v>713</v>
      </c>
      <c r="D114" s="80" t="s">
        <v>693</v>
      </c>
      <c r="E114" s="80" t="s">
        <v>790</v>
      </c>
      <c r="F114" s="80" t="s">
        <v>792</v>
      </c>
      <c r="G114" s="80">
        <v>2</v>
      </c>
      <c r="H114" s="185">
        <f>'Прил.14'!H114</f>
        <v>220.9</v>
      </c>
      <c r="I114" s="185">
        <f>'Прил.14'!I114</f>
        <v>222.4</v>
      </c>
    </row>
    <row r="115" spans="2:9" ht="25.5" hidden="1">
      <c r="B115" s="101" t="s">
        <v>96</v>
      </c>
      <c r="C115" s="80" t="s">
        <v>713</v>
      </c>
      <c r="D115" s="80" t="s">
        <v>693</v>
      </c>
      <c r="E115" s="80" t="s">
        <v>793</v>
      </c>
      <c r="F115" s="80"/>
      <c r="G115" s="80"/>
      <c r="H115" s="185">
        <f>'Прил.14'!H115</f>
        <v>10</v>
      </c>
      <c r="I115" s="185">
        <f>'Прил.14'!I115</f>
        <v>42</v>
      </c>
    </row>
    <row r="116" spans="2:9" ht="25.5" hidden="1">
      <c r="B116" s="87" t="s">
        <v>794</v>
      </c>
      <c r="C116" s="80" t="s">
        <v>713</v>
      </c>
      <c r="D116" s="80" t="s">
        <v>693</v>
      </c>
      <c r="E116" s="80" t="s">
        <v>795</v>
      </c>
      <c r="F116" s="80"/>
      <c r="G116" s="80"/>
      <c r="H116" s="185">
        <f>'Прил.14'!H116</f>
        <v>0</v>
      </c>
      <c r="I116" s="185">
        <f>'Прил.14'!I116</f>
        <v>42</v>
      </c>
    </row>
    <row r="117" spans="2:9" ht="38.25" hidden="1">
      <c r="B117" s="87" t="s">
        <v>443</v>
      </c>
      <c r="C117" s="80" t="s">
        <v>713</v>
      </c>
      <c r="D117" s="80" t="s">
        <v>693</v>
      </c>
      <c r="E117" s="80" t="s">
        <v>444</v>
      </c>
      <c r="F117" s="79"/>
      <c r="G117" s="79"/>
      <c r="H117" s="185">
        <f>'Прил.14'!H117</f>
        <v>0</v>
      </c>
      <c r="I117" s="185">
        <f>'Прил.14'!I117</f>
        <v>42</v>
      </c>
    </row>
    <row r="118" spans="2:9" ht="12.75" hidden="1">
      <c r="B118" s="96" t="s">
        <v>775</v>
      </c>
      <c r="C118" s="80" t="s">
        <v>713</v>
      </c>
      <c r="D118" s="80" t="s">
        <v>693</v>
      </c>
      <c r="E118" s="80" t="s">
        <v>444</v>
      </c>
      <c r="F118" s="80" t="s">
        <v>776</v>
      </c>
      <c r="G118" s="80"/>
      <c r="H118" s="185">
        <f>'Прил.14'!H118</f>
        <v>0</v>
      </c>
      <c r="I118" s="185">
        <f>'Прил.14'!I118</f>
        <v>42</v>
      </c>
    </row>
    <row r="119" spans="2:9" ht="12.75" hidden="1">
      <c r="B119" s="96" t="s">
        <v>777</v>
      </c>
      <c r="C119" s="80" t="s">
        <v>713</v>
      </c>
      <c r="D119" s="80" t="s">
        <v>693</v>
      </c>
      <c r="E119" s="80" t="s">
        <v>444</v>
      </c>
      <c r="F119" s="80" t="s">
        <v>778</v>
      </c>
      <c r="G119" s="80"/>
      <c r="H119" s="185">
        <f>'Прил.14'!H119</f>
        <v>0</v>
      </c>
      <c r="I119" s="185">
        <f>'Прил.14'!I119</f>
        <v>42</v>
      </c>
    </row>
    <row r="120" spans="2:9" ht="12.75" hidden="1">
      <c r="B120" s="87" t="s">
        <v>762</v>
      </c>
      <c r="C120" s="80" t="s">
        <v>713</v>
      </c>
      <c r="D120" s="80" t="s">
        <v>693</v>
      </c>
      <c r="E120" s="80" t="s">
        <v>444</v>
      </c>
      <c r="F120" s="80" t="s">
        <v>778</v>
      </c>
      <c r="G120" s="80">
        <v>2</v>
      </c>
      <c r="H120" s="185">
        <f>'Прил.14'!H120</f>
        <v>0</v>
      </c>
      <c r="I120" s="185">
        <f>'Прил.14'!I120</f>
        <v>42</v>
      </c>
    </row>
    <row r="121" spans="2:9" ht="25.5" hidden="1">
      <c r="B121" s="87" t="s">
        <v>97</v>
      </c>
      <c r="C121" s="80" t="s">
        <v>713</v>
      </c>
      <c r="D121" s="80" t="s">
        <v>693</v>
      </c>
      <c r="E121" s="80" t="s">
        <v>99</v>
      </c>
      <c r="F121" s="80"/>
      <c r="G121" s="80"/>
      <c r="H121" s="185">
        <f>'Прил.14'!H121</f>
        <v>10</v>
      </c>
      <c r="I121" s="185">
        <f>'Прил.14'!I121</f>
        <v>0</v>
      </c>
    </row>
    <row r="122" spans="2:9" ht="25.5" hidden="1">
      <c r="B122" s="87" t="s">
        <v>98</v>
      </c>
      <c r="C122" s="80" t="s">
        <v>713</v>
      </c>
      <c r="D122" s="80" t="s">
        <v>693</v>
      </c>
      <c r="E122" s="80" t="s">
        <v>100</v>
      </c>
      <c r="F122" s="79"/>
      <c r="G122" s="79"/>
      <c r="H122" s="185">
        <f>'Прил.14'!H122</f>
        <v>10</v>
      </c>
      <c r="I122" s="185">
        <f>'Прил.14'!I122</f>
        <v>0</v>
      </c>
    </row>
    <row r="123" spans="2:9" ht="12.75" hidden="1">
      <c r="B123" s="96" t="s">
        <v>775</v>
      </c>
      <c r="C123" s="80" t="s">
        <v>713</v>
      </c>
      <c r="D123" s="80" t="s">
        <v>693</v>
      </c>
      <c r="E123" s="80" t="s">
        <v>100</v>
      </c>
      <c r="F123" s="80" t="s">
        <v>776</v>
      </c>
      <c r="G123" s="80"/>
      <c r="H123" s="185">
        <f>'Прил.14'!H123</f>
        <v>10</v>
      </c>
      <c r="I123" s="185">
        <f>'Прил.14'!I123</f>
        <v>0</v>
      </c>
    </row>
    <row r="124" spans="2:9" ht="12.75" hidden="1">
      <c r="B124" s="96" t="s">
        <v>777</v>
      </c>
      <c r="C124" s="80" t="s">
        <v>713</v>
      </c>
      <c r="D124" s="80" t="s">
        <v>693</v>
      </c>
      <c r="E124" s="80" t="s">
        <v>100</v>
      </c>
      <c r="F124" s="80" t="s">
        <v>778</v>
      </c>
      <c r="G124" s="80"/>
      <c r="H124" s="185">
        <f>'Прил.14'!H124</f>
        <v>10</v>
      </c>
      <c r="I124" s="185">
        <f>'Прил.14'!I124</f>
        <v>0</v>
      </c>
    </row>
    <row r="125" spans="2:9" ht="12.75" hidden="1">
      <c r="B125" s="87" t="s">
        <v>762</v>
      </c>
      <c r="C125" s="80" t="s">
        <v>713</v>
      </c>
      <c r="D125" s="80" t="s">
        <v>693</v>
      </c>
      <c r="E125" s="80" t="s">
        <v>100</v>
      </c>
      <c r="F125" s="80" t="s">
        <v>778</v>
      </c>
      <c r="G125" s="80">
        <v>2</v>
      </c>
      <c r="H125" s="185">
        <f>'Прил.14'!H125</f>
        <v>10</v>
      </c>
      <c r="I125" s="185">
        <f>'Прил.14'!I125</f>
        <v>0</v>
      </c>
    </row>
    <row r="126" spans="2:9" ht="12.75" hidden="1">
      <c r="B126" s="87" t="s">
        <v>445</v>
      </c>
      <c r="C126" s="80" t="s">
        <v>713</v>
      </c>
      <c r="D126" s="80" t="s">
        <v>693</v>
      </c>
      <c r="E126" s="97" t="s">
        <v>446</v>
      </c>
      <c r="F126" s="35"/>
      <c r="G126" s="80"/>
      <c r="H126" s="185">
        <f>'Прил.14'!H126</f>
        <v>5.5</v>
      </c>
      <c r="I126" s="185">
        <f>'Прил.14'!I126</f>
        <v>5.5</v>
      </c>
    </row>
    <row r="127" spans="2:9" ht="25.5" hidden="1">
      <c r="B127" s="87" t="s">
        <v>0</v>
      </c>
      <c r="C127" s="80" t="s">
        <v>713</v>
      </c>
      <c r="D127" s="80" t="s">
        <v>693</v>
      </c>
      <c r="E127" s="99" t="s">
        <v>1</v>
      </c>
      <c r="F127" s="35"/>
      <c r="G127" s="80"/>
      <c r="H127" s="185">
        <f>'Прил.14'!H127</f>
        <v>1.5</v>
      </c>
      <c r="I127" s="185">
        <f>'Прил.14'!I127</f>
        <v>1.5</v>
      </c>
    </row>
    <row r="128" spans="2:9" ht="38.25" hidden="1">
      <c r="B128" s="87" t="s">
        <v>2</v>
      </c>
      <c r="C128" s="80" t="s">
        <v>713</v>
      </c>
      <c r="D128" s="80" t="s">
        <v>693</v>
      </c>
      <c r="E128" s="99" t="s">
        <v>3</v>
      </c>
      <c r="F128" s="35"/>
      <c r="G128" s="80"/>
      <c r="H128" s="185">
        <f>'Прил.14'!H128</f>
        <v>1.5</v>
      </c>
      <c r="I128" s="185">
        <f>'Прил.14'!I128</f>
        <v>1.5</v>
      </c>
    </row>
    <row r="129" spans="2:9" ht="12.75" hidden="1">
      <c r="B129" s="96" t="s">
        <v>775</v>
      </c>
      <c r="C129" s="80" t="s">
        <v>713</v>
      </c>
      <c r="D129" s="80" t="s">
        <v>693</v>
      </c>
      <c r="E129" s="99" t="s">
        <v>3</v>
      </c>
      <c r="F129" s="80" t="s">
        <v>776</v>
      </c>
      <c r="G129" s="80"/>
      <c r="H129" s="185">
        <f>'Прил.14'!H129</f>
        <v>1.5</v>
      </c>
      <c r="I129" s="185">
        <f>'Прил.14'!I129</f>
        <v>1.5</v>
      </c>
    </row>
    <row r="130" spans="2:9" ht="12.75" hidden="1">
      <c r="B130" s="96" t="s">
        <v>777</v>
      </c>
      <c r="C130" s="80" t="s">
        <v>713</v>
      </c>
      <c r="D130" s="80" t="s">
        <v>693</v>
      </c>
      <c r="E130" s="99" t="s">
        <v>3</v>
      </c>
      <c r="F130" s="80" t="s">
        <v>778</v>
      </c>
      <c r="G130" s="80"/>
      <c r="H130" s="185">
        <f>'Прил.14'!H130</f>
        <v>1.5</v>
      </c>
      <c r="I130" s="185">
        <f>'Прил.14'!I130</f>
        <v>1.5</v>
      </c>
    </row>
    <row r="131" spans="2:9" ht="12.75" hidden="1">
      <c r="B131" s="87" t="s">
        <v>762</v>
      </c>
      <c r="C131" s="80" t="s">
        <v>713</v>
      </c>
      <c r="D131" s="80" t="s">
        <v>693</v>
      </c>
      <c r="E131" s="99" t="s">
        <v>3</v>
      </c>
      <c r="F131" s="80" t="s">
        <v>778</v>
      </c>
      <c r="G131" s="80">
        <v>2</v>
      </c>
      <c r="H131" s="185">
        <f>'Прил.14'!H131</f>
        <v>1.5</v>
      </c>
      <c r="I131" s="185">
        <f>'Прил.14'!I131</f>
        <v>1.5</v>
      </c>
    </row>
    <row r="132" spans="2:9" ht="25.5" hidden="1">
      <c r="B132" s="87" t="s">
        <v>44</v>
      </c>
      <c r="C132" s="80" t="s">
        <v>713</v>
      </c>
      <c r="D132" s="80" t="s">
        <v>693</v>
      </c>
      <c r="E132" s="99" t="s">
        <v>45</v>
      </c>
      <c r="F132" s="35"/>
      <c r="G132" s="80"/>
      <c r="H132" s="185">
        <f>'Прил.14'!H132</f>
        <v>3</v>
      </c>
      <c r="I132" s="185">
        <f>'Прил.14'!I132</f>
        <v>3</v>
      </c>
    </row>
    <row r="133" spans="2:9" ht="25.5" hidden="1">
      <c r="B133" s="87" t="s">
        <v>497</v>
      </c>
      <c r="C133" s="80" t="s">
        <v>713</v>
      </c>
      <c r="D133" s="80" t="s">
        <v>693</v>
      </c>
      <c r="E133" s="99" t="s">
        <v>498</v>
      </c>
      <c r="F133" s="35"/>
      <c r="G133" s="80"/>
      <c r="H133" s="185">
        <f>'Прил.14'!H133</f>
        <v>3</v>
      </c>
      <c r="I133" s="185">
        <f>'Прил.14'!I133</f>
        <v>3</v>
      </c>
    </row>
    <row r="134" spans="2:9" ht="12.75" hidden="1">
      <c r="B134" s="96" t="s">
        <v>775</v>
      </c>
      <c r="C134" s="80" t="s">
        <v>713</v>
      </c>
      <c r="D134" s="80" t="s">
        <v>693</v>
      </c>
      <c r="E134" s="99" t="s">
        <v>498</v>
      </c>
      <c r="F134" s="80" t="s">
        <v>776</v>
      </c>
      <c r="G134" s="80"/>
      <c r="H134" s="185">
        <f>'Прил.14'!H134</f>
        <v>3</v>
      </c>
      <c r="I134" s="185">
        <f>'Прил.14'!I134</f>
        <v>3</v>
      </c>
    </row>
    <row r="135" spans="2:9" ht="12.75" hidden="1">
      <c r="B135" s="96" t="s">
        <v>777</v>
      </c>
      <c r="C135" s="80" t="s">
        <v>713</v>
      </c>
      <c r="D135" s="80" t="s">
        <v>693</v>
      </c>
      <c r="E135" s="99" t="s">
        <v>498</v>
      </c>
      <c r="F135" s="80" t="s">
        <v>778</v>
      </c>
      <c r="G135" s="80"/>
      <c r="H135" s="185">
        <f>'Прил.14'!H135</f>
        <v>3</v>
      </c>
      <c r="I135" s="185">
        <f>'Прил.14'!I135</f>
        <v>3</v>
      </c>
    </row>
    <row r="136" spans="2:9" ht="12.75" hidden="1">
      <c r="B136" s="87" t="s">
        <v>762</v>
      </c>
      <c r="C136" s="80" t="s">
        <v>713</v>
      </c>
      <c r="D136" s="80" t="s">
        <v>693</v>
      </c>
      <c r="E136" s="99" t="s">
        <v>498</v>
      </c>
      <c r="F136" s="80" t="s">
        <v>778</v>
      </c>
      <c r="G136" s="80">
        <v>2</v>
      </c>
      <c r="H136" s="185">
        <f>'Прил.14'!H136</f>
        <v>3</v>
      </c>
      <c r="I136" s="185">
        <f>'Прил.14'!I136</f>
        <v>3</v>
      </c>
    </row>
    <row r="137" spans="2:9" ht="25.5" hidden="1">
      <c r="B137" s="87" t="s">
        <v>503</v>
      </c>
      <c r="C137" s="80" t="s">
        <v>713</v>
      </c>
      <c r="D137" s="80" t="s">
        <v>693</v>
      </c>
      <c r="E137" s="99" t="s">
        <v>504</v>
      </c>
      <c r="F137" s="35"/>
      <c r="G137" s="80"/>
      <c r="H137" s="185">
        <f>'Прил.14'!H137</f>
        <v>1</v>
      </c>
      <c r="I137" s="185">
        <f>'Прил.14'!I137</f>
        <v>1</v>
      </c>
    </row>
    <row r="138" spans="2:9" ht="25.5" hidden="1">
      <c r="B138" s="87" t="s">
        <v>505</v>
      </c>
      <c r="C138" s="80" t="s">
        <v>713</v>
      </c>
      <c r="D138" s="80" t="s">
        <v>693</v>
      </c>
      <c r="E138" s="99" t="s">
        <v>506</v>
      </c>
      <c r="F138" s="35"/>
      <c r="G138" s="80"/>
      <c r="H138" s="185">
        <f>'Прил.14'!H138</f>
        <v>1</v>
      </c>
      <c r="I138" s="185">
        <f>'Прил.14'!I138</f>
        <v>1</v>
      </c>
    </row>
    <row r="139" spans="2:9" ht="12.75" hidden="1">
      <c r="B139" s="96" t="s">
        <v>775</v>
      </c>
      <c r="C139" s="80" t="s">
        <v>713</v>
      </c>
      <c r="D139" s="80" t="s">
        <v>693</v>
      </c>
      <c r="E139" s="99" t="s">
        <v>506</v>
      </c>
      <c r="F139" s="80" t="s">
        <v>776</v>
      </c>
      <c r="G139" s="80"/>
      <c r="H139" s="185">
        <f>'Прил.14'!H139</f>
        <v>1</v>
      </c>
      <c r="I139" s="185">
        <f>'Прил.14'!I139</f>
        <v>1</v>
      </c>
    </row>
    <row r="140" spans="2:9" ht="12.75" hidden="1">
      <c r="B140" s="96" t="s">
        <v>777</v>
      </c>
      <c r="C140" s="80" t="s">
        <v>713</v>
      </c>
      <c r="D140" s="80" t="s">
        <v>693</v>
      </c>
      <c r="E140" s="99" t="s">
        <v>506</v>
      </c>
      <c r="F140" s="80" t="s">
        <v>778</v>
      </c>
      <c r="G140" s="80"/>
      <c r="H140" s="185">
        <f>'Прил.14'!H140</f>
        <v>1</v>
      </c>
      <c r="I140" s="185">
        <f>'Прил.14'!I140</f>
        <v>1</v>
      </c>
    </row>
    <row r="141" spans="2:9" ht="12.75" hidden="1">
      <c r="B141" s="87" t="s">
        <v>762</v>
      </c>
      <c r="C141" s="80" t="s">
        <v>713</v>
      </c>
      <c r="D141" s="80" t="s">
        <v>693</v>
      </c>
      <c r="E141" s="99" t="s">
        <v>506</v>
      </c>
      <c r="F141" s="80" t="s">
        <v>778</v>
      </c>
      <c r="G141" s="80">
        <v>2</v>
      </c>
      <c r="H141" s="185">
        <f>'Прил.14'!H141</f>
        <v>1</v>
      </c>
      <c r="I141" s="185">
        <f>'Прил.14'!I141</f>
        <v>1</v>
      </c>
    </row>
    <row r="142" spans="2:9" ht="12.75">
      <c r="B142" s="102" t="s">
        <v>359</v>
      </c>
      <c r="C142" s="79" t="s">
        <v>718</v>
      </c>
      <c r="D142" s="79"/>
      <c r="E142" s="79"/>
      <c r="F142" s="79"/>
      <c r="G142" s="79"/>
      <c r="H142" s="185">
        <f>'Прил.14'!H142</f>
        <v>731.3</v>
      </c>
      <c r="I142" s="185">
        <f>'Прил.14'!I142</f>
        <v>699.3</v>
      </c>
    </row>
    <row r="143" spans="2:9" ht="12.75" hidden="1">
      <c r="B143" s="96" t="s">
        <v>762</v>
      </c>
      <c r="C143" s="35"/>
      <c r="D143" s="80"/>
      <c r="E143" s="80"/>
      <c r="F143" s="80"/>
      <c r="G143" s="80" t="s">
        <v>751</v>
      </c>
      <c r="H143" s="185">
        <f>'Прил.14'!H143</f>
        <v>10</v>
      </c>
      <c r="I143" s="185">
        <f>'Прил.14'!I143</f>
        <v>10</v>
      </c>
    </row>
    <row r="144" spans="2:9" ht="12.75" hidden="1">
      <c r="B144" s="96" t="s">
        <v>740</v>
      </c>
      <c r="C144" s="35"/>
      <c r="D144" s="35"/>
      <c r="E144" s="35"/>
      <c r="F144" s="35"/>
      <c r="G144" s="35">
        <v>4</v>
      </c>
      <c r="H144" s="185">
        <f>'Прил.14'!H144</f>
        <v>721.3</v>
      </c>
      <c r="I144" s="185">
        <f>'Прил.14'!I144</f>
        <v>689.3</v>
      </c>
    </row>
    <row r="145" spans="2:9" ht="12.75">
      <c r="B145" s="87" t="s">
        <v>190</v>
      </c>
      <c r="C145" s="80" t="s">
        <v>718</v>
      </c>
      <c r="D145" s="80" t="s">
        <v>189</v>
      </c>
      <c r="E145" s="103"/>
      <c r="F145" s="80"/>
      <c r="G145" s="80"/>
      <c r="H145" s="186">
        <f>'Прил.14'!H145</f>
        <v>721.3</v>
      </c>
      <c r="I145" s="186">
        <f>'Прил.14'!I145</f>
        <v>689.3</v>
      </c>
    </row>
    <row r="146" spans="2:9" ht="12.75" hidden="1">
      <c r="B146" s="96" t="s">
        <v>764</v>
      </c>
      <c r="C146" s="80" t="s">
        <v>718</v>
      </c>
      <c r="D146" s="80" t="s">
        <v>189</v>
      </c>
      <c r="E146" s="121" t="s">
        <v>765</v>
      </c>
      <c r="F146" s="79"/>
      <c r="G146" s="79"/>
      <c r="H146" s="186">
        <f>'Прил.14'!H146</f>
        <v>721.3</v>
      </c>
      <c r="I146" s="186">
        <f>'Прил.14'!I146</f>
        <v>689.3</v>
      </c>
    </row>
    <row r="147" spans="2:9" ht="25.5" hidden="1">
      <c r="B147" s="87" t="s">
        <v>4</v>
      </c>
      <c r="C147" s="80" t="s">
        <v>718</v>
      </c>
      <c r="D147" s="80" t="s">
        <v>189</v>
      </c>
      <c r="E147" s="80" t="s">
        <v>5</v>
      </c>
      <c r="F147" s="80"/>
      <c r="G147" s="80"/>
      <c r="H147" s="186">
        <f>'Прил.14'!H147</f>
        <v>721.3</v>
      </c>
      <c r="I147" s="186">
        <f>'Прил.14'!I147</f>
        <v>689.3</v>
      </c>
    </row>
    <row r="148" spans="2:9" ht="12.75" hidden="1">
      <c r="B148" s="96" t="s">
        <v>292</v>
      </c>
      <c r="C148" s="80" t="s">
        <v>718</v>
      </c>
      <c r="D148" s="80" t="s">
        <v>189</v>
      </c>
      <c r="E148" s="80" t="s">
        <v>5</v>
      </c>
      <c r="F148" s="80" t="s">
        <v>6</v>
      </c>
      <c r="G148" s="80"/>
      <c r="H148" s="186">
        <f>'Прил.14'!H148</f>
        <v>721.3</v>
      </c>
      <c r="I148" s="186">
        <f>'Прил.14'!I148</f>
        <v>689.3</v>
      </c>
    </row>
    <row r="149" spans="2:9" ht="12.75" hidden="1">
      <c r="B149" s="96" t="s">
        <v>296</v>
      </c>
      <c r="C149" s="80" t="s">
        <v>718</v>
      </c>
      <c r="D149" s="80" t="s">
        <v>189</v>
      </c>
      <c r="E149" s="80" t="s">
        <v>5</v>
      </c>
      <c r="F149" s="80" t="s">
        <v>295</v>
      </c>
      <c r="G149" s="80"/>
      <c r="H149" s="186">
        <f>'Прил.14'!H149</f>
        <v>721.3</v>
      </c>
      <c r="I149" s="186">
        <f>'Прил.14'!I149</f>
        <v>689.3</v>
      </c>
    </row>
    <row r="150" spans="2:9" ht="12.75" hidden="1">
      <c r="B150" s="87" t="s">
        <v>740</v>
      </c>
      <c r="C150" s="80" t="s">
        <v>718</v>
      </c>
      <c r="D150" s="80" t="s">
        <v>189</v>
      </c>
      <c r="E150" s="80" t="s">
        <v>5</v>
      </c>
      <c r="F150" s="80" t="s">
        <v>295</v>
      </c>
      <c r="G150" s="80" t="s">
        <v>757</v>
      </c>
      <c r="H150" s="186">
        <f>'Прил.14'!H150</f>
        <v>721.3</v>
      </c>
      <c r="I150" s="186">
        <f>'Прил.14'!I150</f>
        <v>689.3</v>
      </c>
    </row>
    <row r="151" spans="2:9" ht="12.75">
      <c r="B151" s="87" t="s">
        <v>358</v>
      </c>
      <c r="C151" s="80" t="s">
        <v>718</v>
      </c>
      <c r="D151" s="80" t="s">
        <v>719</v>
      </c>
      <c r="E151" s="80"/>
      <c r="F151" s="80"/>
      <c r="G151" s="80"/>
      <c r="H151" s="186">
        <f>'Прил.14'!H151</f>
        <v>10</v>
      </c>
      <c r="I151" s="186">
        <f>'Прил.14'!I151</f>
        <v>10</v>
      </c>
    </row>
    <row r="152" spans="2:9" ht="12.75" hidden="1">
      <c r="B152" s="96" t="s">
        <v>764</v>
      </c>
      <c r="C152" s="80" t="s">
        <v>718</v>
      </c>
      <c r="D152" s="80" t="s">
        <v>719</v>
      </c>
      <c r="E152" s="121" t="s">
        <v>765</v>
      </c>
      <c r="F152" s="80"/>
      <c r="G152" s="80"/>
      <c r="H152" s="185">
        <f>'Прил.14'!H152</f>
        <v>10</v>
      </c>
      <c r="I152" s="185">
        <f>'Прил.14'!I152</f>
        <v>10</v>
      </c>
    </row>
    <row r="153" spans="2:9" ht="25.5" hidden="1">
      <c r="B153" s="87" t="s">
        <v>799</v>
      </c>
      <c r="C153" s="80" t="s">
        <v>718</v>
      </c>
      <c r="D153" s="80" t="s">
        <v>719</v>
      </c>
      <c r="E153" s="80" t="s">
        <v>8</v>
      </c>
      <c r="F153" s="80"/>
      <c r="G153" s="80"/>
      <c r="H153" s="185">
        <f>'Прил.14'!H153</f>
        <v>10</v>
      </c>
      <c r="I153" s="185">
        <f>'Прил.14'!I153</f>
        <v>10</v>
      </c>
    </row>
    <row r="154" spans="2:9" ht="12.75" hidden="1">
      <c r="B154" s="96" t="s">
        <v>775</v>
      </c>
      <c r="C154" s="80" t="s">
        <v>718</v>
      </c>
      <c r="D154" s="80" t="s">
        <v>719</v>
      </c>
      <c r="E154" s="80" t="s">
        <v>8</v>
      </c>
      <c r="F154" s="80" t="s">
        <v>776</v>
      </c>
      <c r="G154" s="80"/>
      <c r="H154" s="185">
        <f>'Прил.14'!H154</f>
        <v>10</v>
      </c>
      <c r="I154" s="185">
        <f>'Прил.14'!I154</f>
        <v>10</v>
      </c>
    </row>
    <row r="155" spans="2:9" ht="12.75" hidden="1">
      <c r="B155" s="96" t="s">
        <v>777</v>
      </c>
      <c r="C155" s="80" t="s">
        <v>718</v>
      </c>
      <c r="D155" s="80" t="s">
        <v>719</v>
      </c>
      <c r="E155" s="80" t="s">
        <v>8</v>
      </c>
      <c r="F155" s="80" t="s">
        <v>778</v>
      </c>
      <c r="G155" s="80"/>
      <c r="H155" s="185">
        <f>'Прил.14'!H155</f>
        <v>10</v>
      </c>
      <c r="I155" s="185">
        <f>'Прил.14'!I155</f>
        <v>10</v>
      </c>
    </row>
    <row r="156" spans="2:9" ht="12.75" hidden="1">
      <c r="B156" s="87" t="s">
        <v>762</v>
      </c>
      <c r="C156" s="80" t="s">
        <v>718</v>
      </c>
      <c r="D156" s="80" t="s">
        <v>719</v>
      </c>
      <c r="E156" s="80" t="s">
        <v>8</v>
      </c>
      <c r="F156" s="80" t="s">
        <v>778</v>
      </c>
      <c r="G156" s="80">
        <v>2</v>
      </c>
      <c r="H156" s="185">
        <f>'Прил.14'!H156</f>
        <v>10</v>
      </c>
      <c r="I156" s="185">
        <f>'Прил.14'!I156</f>
        <v>10</v>
      </c>
    </row>
    <row r="157" spans="2:9" ht="12.75">
      <c r="B157" s="104" t="s">
        <v>360</v>
      </c>
      <c r="C157" s="79" t="s">
        <v>720</v>
      </c>
      <c r="D157" s="79"/>
      <c r="E157" s="79"/>
      <c r="F157" s="79"/>
      <c r="G157" s="79"/>
      <c r="H157" s="185">
        <f>'Прил.14'!H157</f>
        <v>10</v>
      </c>
      <c r="I157" s="185">
        <f>'Прил.14'!I157</f>
        <v>10</v>
      </c>
    </row>
    <row r="158" spans="2:9" ht="12.75" hidden="1">
      <c r="B158" s="96" t="s">
        <v>762</v>
      </c>
      <c r="C158" s="35"/>
      <c r="D158" s="80"/>
      <c r="E158" s="80"/>
      <c r="F158" s="80"/>
      <c r="G158" s="80" t="s">
        <v>751</v>
      </c>
      <c r="H158" s="185">
        <f>'Прил.14'!H158</f>
        <v>10</v>
      </c>
      <c r="I158" s="185">
        <f>'Прил.14'!I158</f>
        <v>10</v>
      </c>
    </row>
    <row r="159" spans="2:9" ht="25.5">
      <c r="B159" s="87" t="s">
        <v>362</v>
      </c>
      <c r="C159" s="80" t="s">
        <v>720</v>
      </c>
      <c r="D159" s="80" t="s">
        <v>721</v>
      </c>
      <c r="E159" s="80"/>
      <c r="F159" s="80"/>
      <c r="G159" s="80"/>
      <c r="H159" s="186">
        <f>'Прил.14'!H159</f>
        <v>10</v>
      </c>
      <c r="I159" s="186">
        <f>'Прил.14'!I159</f>
        <v>10</v>
      </c>
    </row>
    <row r="160" spans="2:9" ht="12.75" hidden="1">
      <c r="B160" s="96" t="s">
        <v>764</v>
      </c>
      <c r="C160" s="80" t="s">
        <v>720</v>
      </c>
      <c r="D160" s="80" t="s">
        <v>721</v>
      </c>
      <c r="E160" s="121" t="s">
        <v>765</v>
      </c>
      <c r="F160" s="80"/>
      <c r="G160" s="80"/>
      <c r="H160" s="185">
        <f>'Прил.14'!H160</f>
        <v>10</v>
      </c>
      <c r="I160" s="185">
        <f>'Прил.14'!I160</f>
        <v>10</v>
      </c>
    </row>
    <row r="161" spans="2:9" ht="25.5" hidden="1">
      <c r="B161" s="87" t="s">
        <v>9</v>
      </c>
      <c r="C161" s="80" t="s">
        <v>720</v>
      </c>
      <c r="D161" s="80" t="s">
        <v>721</v>
      </c>
      <c r="E161" s="80" t="s">
        <v>10</v>
      </c>
      <c r="F161" s="80"/>
      <c r="G161" s="80"/>
      <c r="H161" s="185">
        <f>'Прил.14'!H161</f>
        <v>10</v>
      </c>
      <c r="I161" s="185">
        <f>'Прил.14'!I161</f>
        <v>10</v>
      </c>
    </row>
    <row r="162" spans="2:9" ht="12.75" hidden="1">
      <c r="B162" s="96" t="s">
        <v>775</v>
      </c>
      <c r="C162" s="80" t="s">
        <v>720</v>
      </c>
      <c r="D162" s="80" t="s">
        <v>721</v>
      </c>
      <c r="E162" s="80" t="s">
        <v>10</v>
      </c>
      <c r="F162" s="80" t="s">
        <v>776</v>
      </c>
      <c r="G162" s="80"/>
      <c r="H162" s="185">
        <f>'Прил.14'!H162</f>
        <v>10</v>
      </c>
      <c r="I162" s="185">
        <f>'Прил.14'!I162</f>
        <v>10</v>
      </c>
    </row>
    <row r="163" spans="2:9" ht="12.75" hidden="1">
      <c r="B163" s="96" t="s">
        <v>777</v>
      </c>
      <c r="C163" s="80" t="s">
        <v>720</v>
      </c>
      <c r="D163" s="80" t="s">
        <v>721</v>
      </c>
      <c r="E163" s="80" t="s">
        <v>10</v>
      </c>
      <c r="F163" s="80" t="s">
        <v>778</v>
      </c>
      <c r="G163" s="80"/>
      <c r="H163" s="185">
        <f>'Прил.14'!H163</f>
        <v>10</v>
      </c>
      <c r="I163" s="185">
        <f>'Прил.14'!I163</f>
        <v>10</v>
      </c>
    </row>
    <row r="164" spans="2:9" ht="12.75" hidden="1">
      <c r="B164" s="87" t="s">
        <v>762</v>
      </c>
      <c r="C164" s="80" t="s">
        <v>720</v>
      </c>
      <c r="D164" s="80" t="s">
        <v>721</v>
      </c>
      <c r="E164" s="80" t="s">
        <v>10</v>
      </c>
      <c r="F164" s="80" t="s">
        <v>778</v>
      </c>
      <c r="G164" s="80">
        <v>2</v>
      </c>
      <c r="H164" s="185">
        <f>'Прил.14'!H164</f>
        <v>10</v>
      </c>
      <c r="I164" s="185">
        <f>'Прил.14'!I164</f>
        <v>10</v>
      </c>
    </row>
    <row r="165" spans="2:9" ht="12.75">
      <c r="B165" s="104" t="s">
        <v>342</v>
      </c>
      <c r="C165" s="79" t="s">
        <v>722</v>
      </c>
      <c r="D165" s="79"/>
      <c r="E165" s="79"/>
      <c r="F165" s="79"/>
      <c r="G165" s="79"/>
      <c r="H165" s="185">
        <f>'Прил.14'!H165</f>
        <v>4656</v>
      </c>
      <c r="I165" s="185">
        <f>'Прил.14'!I165</f>
        <v>3936</v>
      </c>
    </row>
    <row r="166" spans="2:9" ht="12.75" hidden="1">
      <c r="B166" s="93" t="s">
        <v>762</v>
      </c>
      <c r="C166" s="94"/>
      <c r="D166" s="94"/>
      <c r="E166" s="94"/>
      <c r="F166" s="94"/>
      <c r="G166" s="94">
        <v>2</v>
      </c>
      <c r="H166" s="185">
        <f>'Прил.14'!H166</f>
        <v>4656</v>
      </c>
      <c r="I166" s="185">
        <f>'Прил.14'!I166</f>
        <v>3936</v>
      </c>
    </row>
    <row r="167" spans="2:9" ht="12.75">
      <c r="B167" s="87" t="s">
        <v>695</v>
      </c>
      <c r="C167" s="80" t="s">
        <v>722</v>
      </c>
      <c r="D167" s="80" t="s">
        <v>694</v>
      </c>
      <c r="E167" s="80"/>
      <c r="F167" s="80"/>
      <c r="G167" s="80"/>
      <c r="H167" s="186">
        <f>'Прил.14'!H167</f>
        <v>55</v>
      </c>
      <c r="I167" s="186">
        <f>'Прил.14'!I167</f>
        <v>55</v>
      </c>
    </row>
    <row r="168" spans="2:9" ht="25.5" hidden="1">
      <c r="B168" s="87" t="s">
        <v>513</v>
      </c>
      <c r="C168" s="80" t="s">
        <v>722</v>
      </c>
      <c r="D168" s="80" t="s">
        <v>694</v>
      </c>
      <c r="E168" s="80" t="s">
        <v>11</v>
      </c>
      <c r="F168" s="80"/>
      <c r="G168" s="80"/>
      <c r="H168" s="186">
        <f>'Прил.14'!H168</f>
        <v>55</v>
      </c>
      <c r="I168" s="186">
        <f>'Прил.14'!I168</f>
        <v>55</v>
      </c>
    </row>
    <row r="169" spans="2:9" ht="25.5" hidden="1">
      <c r="B169" s="87" t="s">
        <v>514</v>
      </c>
      <c r="C169" s="80" t="s">
        <v>722</v>
      </c>
      <c r="D169" s="80" t="s">
        <v>694</v>
      </c>
      <c r="E169" s="80" t="s">
        <v>12</v>
      </c>
      <c r="F169" s="80"/>
      <c r="G169" s="80"/>
      <c r="H169" s="186">
        <f>'Прил.14'!H169</f>
        <v>55</v>
      </c>
      <c r="I169" s="186">
        <f>'Прил.14'!I169</f>
        <v>55</v>
      </c>
    </row>
    <row r="170" spans="2:9" ht="12.75" hidden="1">
      <c r="B170" s="87" t="s">
        <v>13</v>
      </c>
      <c r="C170" s="80" t="s">
        <v>722</v>
      </c>
      <c r="D170" s="80" t="s">
        <v>694</v>
      </c>
      <c r="E170" s="80" t="s">
        <v>12</v>
      </c>
      <c r="F170" s="80" t="s">
        <v>14</v>
      </c>
      <c r="G170" s="80"/>
      <c r="H170" s="186">
        <f>'Прил.14'!H170</f>
        <v>55</v>
      </c>
      <c r="I170" s="186">
        <f>'Прил.14'!I170</f>
        <v>55</v>
      </c>
    </row>
    <row r="171" spans="2:9" ht="12.75" hidden="1">
      <c r="B171" s="87" t="s">
        <v>210</v>
      </c>
      <c r="C171" s="80" t="s">
        <v>722</v>
      </c>
      <c r="D171" s="80" t="s">
        <v>694</v>
      </c>
      <c r="E171" s="80" t="s">
        <v>12</v>
      </c>
      <c r="F171" s="80" t="s">
        <v>211</v>
      </c>
      <c r="G171" s="80"/>
      <c r="H171" s="186">
        <f>'Прил.14'!H171</f>
        <v>55</v>
      </c>
      <c r="I171" s="186">
        <f>'Прил.14'!I171</f>
        <v>55</v>
      </c>
    </row>
    <row r="172" spans="2:9" ht="12.75" hidden="1">
      <c r="B172" s="87" t="s">
        <v>762</v>
      </c>
      <c r="C172" s="80" t="s">
        <v>722</v>
      </c>
      <c r="D172" s="80" t="s">
        <v>694</v>
      </c>
      <c r="E172" s="80" t="s">
        <v>12</v>
      </c>
      <c r="F172" s="80" t="s">
        <v>211</v>
      </c>
      <c r="G172" s="80">
        <v>2</v>
      </c>
      <c r="H172" s="186">
        <f>'Прил.14'!H172</f>
        <v>55</v>
      </c>
      <c r="I172" s="186">
        <f>'Прил.14'!I172</f>
        <v>55</v>
      </c>
    </row>
    <row r="173" spans="2:9" ht="12.75">
      <c r="B173" s="87" t="s">
        <v>711</v>
      </c>
      <c r="C173" s="80" t="s">
        <v>722</v>
      </c>
      <c r="D173" s="80" t="s">
        <v>710</v>
      </c>
      <c r="E173" s="80"/>
      <c r="F173" s="80"/>
      <c r="G173" s="80"/>
      <c r="H173" s="186">
        <f>'Прил.14'!H173</f>
        <v>400</v>
      </c>
      <c r="I173" s="186">
        <f>'Прил.14'!I173</f>
        <v>400</v>
      </c>
    </row>
    <row r="174" spans="2:9" ht="12.75" hidden="1">
      <c r="B174" s="96" t="s">
        <v>764</v>
      </c>
      <c r="C174" s="80" t="s">
        <v>722</v>
      </c>
      <c r="D174" s="80" t="s">
        <v>710</v>
      </c>
      <c r="E174" s="121" t="s">
        <v>765</v>
      </c>
      <c r="F174" s="80"/>
      <c r="G174" s="80"/>
      <c r="H174" s="186">
        <f>'Прил.14'!H174</f>
        <v>400</v>
      </c>
      <c r="I174" s="186">
        <f>'Прил.14'!I174</f>
        <v>400</v>
      </c>
    </row>
    <row r="175" spans="2:9" ht="12.75" hidden="1">
      <c r="B175" s="96" t="s">
        <v>15</v>
      </c>
      <c r="C175" s="80" t="s">
        <v>722</v>
      </c>
      <c r="D175" s="80" t="s">
        <v>710</v>
      </c>
      <c r="E175" s="121" t="s">
        <v>16</v>
      </c>
      <c r="F175" s="80"/>
      <c r="G175" s="80"/>
      <c r="H175" s="186">
        <f>'Прил.14'!H175</f>
        <v>400</v>
      </c>
      <c r="I175" s="186">
        <f>'Прил.14'!I175</f>
        <v>400</v>
      </c>
    </row>
    <row r="176" spans="2:9" ht="12.75" hidden="1">
      <c r="B176" s="96" t="s">
        <v>780</v>
      </c>
      <c r="C176" s="80" t="s">
        <v>722</v>
      </c>
      <c r="D176" s="80" t="s">
        <v>710</v>
      </c>
      <c r="E176" s="121" t="s">
        <v>16</v>
      </c>
      <c r="F176" s="80" t="s">
        <v>472</v>
      </c>
      <c r="G176" s="80"/>
      <c r="H176" s="186">
        <f>'Прил.14'!H176</f>
        <v>400</v>
      </c>
      <c r="I176" s="186">
        <f>'Прил.14'!I176</f>
        <v>400</v>
      </c>
    </row>
    <row r="177" spans="2:9" ht="25.5" hidden="1">
      <c r="B177" s="87" t="s">
        <v>551</v>
      </c>
      <c r="C177" s="80" t="s">
        <v>722</v>
      </c>
      <c r="D177" s="80" t="s">
        <v>710</v>
      </c>
      <c r="E177" s="121" t="s">
        <v>16</v>
      </c>
      <c r="F177" s="80" t="s">
        <v>550</v>
      </c>
      <c r="G177" s="80"/>
      <c r="H177" s="186">
        <f>'Прил.14'!H177</f>
        <v>400</v>
      </c>
      <c r="I177" s="186">
        <f>'Прил.14'!I177</f>
        <v>400</v>
      </c>
    </row>
    <row r="178" spans="2:9" ht="12.75" hidden="1">
      <c r="B178" s="87" t="s">
        <v>762</v>
      </c>
      <c r="C178" s="80" t="s">
        <v>722</v>
      </c>
      <c r="D178" s="80" t="s">
        <v>710</v>
      </c>
      <c r="E178" s="121" t="s">
        <v>16</v>
      </c>
      <c r="F178" s="80" t="s">
        <v>550</v>
      </c>
      <c r="G178" s="80">
        <v>2</v>
      </c>
      <c r="H178" s="186">
        <f>'Прил.14'!H178</f>
        <v>400</v>
      </c>
      <c r="I178" s="186">
        <f>'Прил.14'!I178</f>
        <v>400</v>
      </c>
    </row>
    <row r="179" spans="2:9" ht="12.75">
      <c r="B179" s="87" t="s">
        <v>155</v>
      </c>
      <c r="C179" s="80" t="s">
        <v>722</v>
      </c>
      <c r="D179" s="80" t="s">
        <v>154</v>
      </c>
      <c r="E179" s="80"/>
      <c r="F179" s="80"/>
      <c r="G179" s="80"/>
      <c r="H179" s="186">
        <f>'Прил.14'!H179</f>
        <v>4201</v>
      </c>
      <c r="I179" s="186">
        <f>'Прил.14'!I179</f>
        <v>3481</v>
      </c>
    </row>
    <row r="180" spans="2:9" ht="12.75" hidden="1">
      <c r="B180" s="96" t="s">
        <v>764</v>
      </c>
      <c r="C180" s="80" t="s">
        <v>722</v>
      </c>
      <c r="D180" s="80" t="s">
        <v>154</v>
      </c>
      <c r="E180" s="121" t="s">
        <v>765</v>
      </c>
      <c r="F180" s="80"/>
      <c r="G180" s="80"/>
      <c r="H180" s="185">
        <f>'Прил.14'!H180</f>
        <v>4201</v>
      </c>
      <c r="I180" s="185">
        <f>'Прил.14'!I180</f>
        <v>3481</v>
      </c>
    </row>
    <row r="181" spans="2:9" ht="12.75" hidden="1">
      <c r="B181" s="87" t="s">
        <v>17</v>
      </c>
      <c r="C181" s="80" t="s">
        <v>722</v>
      </c>
      <c r="D181" s="80" t="s">
        <v>154</v>
      </c>
      <c r="E181" s="121" t="s">
        <v>18</v>
      </c>
      <c r="F181" s="80"/>
      <c r="G181" s="80"/>
      <c r="H181" s="185">
        <f>'Прил.14'!H181</f>
        <v>4201</v>
      </c>
      <c r="I181" s="185">
        <f>'Прил.14'!I181</f>
        <v>3481</v>
      </c>
    </row>
    <row r="182" spans="2:9" ht="12.75" hidden="1">
      <c r="B182" s="96" t="s">
        <v>775</v>
      </c>
      <c r="C182" s="80" t="s">
        <v>722</v>
      </c>
      <c r="D182" s="80" t="s">
        <v>154</v>
      </c>
      <c r="E182" s="121" t="s">
        <v>18</v>
      </c>
      <c r="F182" s="80" t="s">
        <v>776</v>
      </c>
      <c r="G182" s="80"/>
      <c r="H182" s="185">
        <f>'Прил.14'!H182</f>
        <v>4201</v>
      </c>
      <c r="I182" s="185">
        <f>'Прил.14'!I182</f>
        <v>3481</v>
      </c>
    </row>
    <row r="183" spans="2:9" ht="12.75" hidden="1">
      <c r="B183" s="96" t="s">
        <v>777</v>
      </c>
      <c r="C183" s="80" t="s">
        <v>722</v>
      </c>
      <c r="D183" s="80" t="s">
        <v>154</v>
      </c>
      <c r="E183" s="121" t="s">
        <v>18</v>
      </c>
      <c r="F183" s="80" t="s">
        <v>778</v>
      </c>
      <c r="G183" s="80"/>
      <c r="H183" s="185">
        <f>'Прил.14'!H183</f>
        <v>4201</v>
      </c>
      <c r="I183" s="185">
        <f>'Прил.14'!I183</f>
        <v>3481</v>
      </c>
    </row>
    <row r="184" spans="2:9" ht="12.75" hidden="1">
      <c r="B184" s="87" t="s">
        <v>762</v>
      </c>
      <c r="C184" s="80" t="s">
        <v>722</v>
      </c>
      <c r="D184" s="80" t="s">
        <v>154</v>
      </c>
      <c r="E184" s="121" t="s">
        <v>18</v>
      </c>
      <c r="F184" s="80" t="s">
        <v>778</v>
      </c>
      <c r="G184" s="80">
        <v>2</v>
      </c>
      <c r="H184" s="185">
        <f>'Прил.14'!H184</f>
        <v>4201</v>
      </c>
      <c r="I184" s="185">
        <f>'Прил.14'!I184</f>
        <v>3481</v>
      </c>
    </row>
    <row r="185" spans="2:9" ht="12.75">
      <c r="B185" s="104" t="s">
        <v>343</v>
      </c>
      <c r="C185" s="79" t="s">
        <v>723</v>
      </c>
      <c r="D185" s="79"/>
      <c r="E185" s="79"/>
      <c r="F185" s="79"/>
      <c r="G185" s="79"/>
      <c r="H185" s="185">
        <f>'Прил.14'!H185</f>
        <v>659.4000000000001</v>
      </c>
      <c r="I185" s="185">
        <f>'Прил.14'!I185</f>
        <v>696.7</v>
      </c>
    </row>
    <row r="186" spans="2:9" ht="12.75" hidden="1">
      <c r="B186" s="93" t="s">
        <v>762</v>
      </c>
      <c r="C186" s="94"/>
      <c r="D186" s="94"/>
      <c r="E186" s="94"/>
      <c r="F186" s="94"/>
      <c r="G186" s="94">
        <v>2</v>
      </c>
      <c r="H186" s="185">
        <f>'Прил.14'!H186</f>
        <v>659.4000000000001</v>
      </c>
      <c r="I186" s="185">
        <f>'Прил.14'!I186</f>
        <v>696.7</v>
      </c>
    </row>
    <row r="187" spans="2:9" ht="12.75">
      <c r="B187" s="87" t="s">
        <v>656</v>
      </c>
      <c r="C187" s="80" t="s">
        <v>723</v>
      </c>
      <c r="D187" s="80" t="s">
        <v>655</v>
      </c>
      <c r="E187" s="80"/>
      <c r="F187" s="80"/>
      <c r="G187" s="80"/>
      <c r="H187" s="186">
        <f>'Прил.14'!H187</f>
        <v>559.4000000000001</v>
      </c>
      <c r="I187" s="186">
        <f>'Прил.14'!I187</f>
        <v>596.7</v>
      </c>
    </row>
    <row r="188" spans="2:9" ht="12.75" hidden="1">
      <c r="B188" s="96" t="s">
        <v>764</v>
      </c>
      <c r="C188" s="80" t="s">
        <v>723</v>
      </c>
      <c r="D188" s="80" t="s">
        <v>655</v>
      </c>
      <c r="E188" s="97" t="s">
        <v>765</v>
      </c>
      <c r="F188" s="80"/>
      <c r="G188" s="80"/>
      <c r="H188" s="186">
        <f>'Прил.14'!H188</f>
        <v>559.4000000000001</v>
      </c>
      <c r="I188" s="186">
        <f>'Прил.14'!I188</f>
        <v>596.7</v>
      </c>
    </row>
    <row r="189" spans="2:9" ht="25.5" hidden="1">
      <c r="B189" s="155" t="s">
        <v>102</v>
      </c>
      <c r="C189" s="80" t="s">
        <v>723</v>
      </c>
      <c r="D189" s="80" t="s">
        <v>655</v>
      </c>
      <c r="E189" s="80" t="s">
        <v>101</v>
      </c>
      <c r="F189" s="80"/>
      <c r="G189" s="80"/>
      <c r="H189" s="186">
        <f>'Прил.14'!H189</f>
        <v>262.8</v>
      </c>
      <c r="I189" s="186">
        <f>'Прил.14'!I189</f>
        <v>279.9</v>
      </c>
    </row>
    <row r="190" spans="2:9" ht="12.75" hidden="1">
      <c r="B190" s="96" t="s">
        <v>775</v>
      </c>
      <c r="C190" s="80" t="s">
        <v>723</v>
      </c>
      <c r="D190" s="80" t="s">
        <v>655</v>
      </c>
      <c r="E190" s="80" t="s">
        <v>101</v>
      </c>
      <c r="F190" s="80" t="s">
        <v>776</v>
      </c>
      <c r="G190" s="156"/>
      <c r="H190" s="186">
        <f>'Прил.14'!H190</f>
        <v>262.8</v>
      </c>
      <c r="I190" s="186">
        <f>'Прил.14'!I190</f>
        <v>279.9</v>
      </c>
    </row>
    <row r="191" spans="2:9" ht="12.75" hidden="1">
      <c r="B191" s="96" t="s">
        <v>777</v>
      </c>
      <c r="C191" s="80" t="s">
        <v>723</v>
      </c>
      <c r="D191" s="80" t="s">
        <v>655</v>
      </c>
      <c r="E191" s="80" t="s">
        <v>101</v>
      </c>
      <c r="F191" s="80" t="s">
        <v>778</v>
      </c>
      <c r="G191" s="80"/>
      <c r="H191" s="186">
        <f>'Прил.14'!H191</f>
        <v>262.8</v>
      </c>
      <c r="I191" s="186">
        <f>'Прил.14'!I191</f>
        <v>279.9</v>
      </c>
    </row>
    <row r="192" spans="2:9" ht="12.75" hidden="1">
      <c r="B192" s="87" t="s">
        <v>762</v>
      </c>
      <c r="C192" s="80" t="s">
        <v>723</v>
      </c>
      <c r="D192" s="80" t="s">
        <v>655</v>
      </c>
      <c r="E192" s="80" t="s">
        <v>101</v>
      </c>
      <c r="F192" s="80" t="s">
        <v>778</v>
      </c>
      <c r="G192" s="80">
        <v>2</v>
      </c>
      <c r="H192" s="186">
        <f>'Прил.14'!H192</f>
        <v>262.8</v>
      </c>
      <c r="I192" s="186">
        <f>'Прил.14'!I192</f>
        <v>279.9</v>
      </c>
    </row>
    <row r="193" spans="2:9" ht="25.5" hidden="1">
      <c r="B193" s="155" t="s">
        <v>658</v>
      </c>
      <c r="C193" s="80" t="s">
        <v>723</v>
      </c>
      <c r="D193" s="80" t="s">
        <v>655</v>
      </c>
      <c r="E193" s="80" t="s">
        <v>657</v>
      </c>
      <c r="F193" s="80"/>
      <c r="G193" s="80"/>
      <c r="H193" s="186">
        <f>'Прил.14'!H193</f>
        <v>296.6</v>
      </c>
      <c r="I193" s="186">
        <f>'Прил.14'!I193</f>
        <v>316.8</v>
      </c>
    </row>
    <row r="194" spans="2:9" ht="12.75" hidden="1">
      <c r="B194" s="96" t="s">
        <v>780</v>
      </c>
      <c r="C194" s="80" t="s">
        <v>723</v>
      </c>
      <c r="D194" s="80" t="s">
        <v>655</v>
      </c>
      <c r="E194" s="80" t="s">
        <v>657</v>
      </c>
      <c r="F194" s="105">
        <v>800</v>
      </c>
      <c r="G194" s="156"/>
      <c r="H194" s="186">
        <f>'Прил.14'!H194</f>
        <v>296.6</v>
      </c>
      <c r="I194" s="186">
        <f>'Прил.14'!I194</f>
        <v>316.8</v>
      </c>
    </row>
    <row r="195" spans="2:9" ht="25.5" hidden="1">
      <c r="B195" s="87" t="s">
        <v>551</v>
      </c>
      <c r="C195" s="80" t="s">
        <v>723</v>
      </c>
      <c r="D195" s="80" t="s">
        <v>655</v>
      </c>
      <c r="E195" s="80" t="s">
        <v>657</v>
      </c>
      <c r="F195" s="80" t="s">
        <v>550</v>
      </c>
      <c r="G195" s="80"/>
      <c r="H195" s="186">
        <f>'Прил.14'!H195</f>
        <v>296.6</v>
      </c>
      <c r="I195" s="186">
        <f>'Прил.14'!I195</f>
        <v>316.8</v>
      </c>
    </row>
    <row r="196" spans="2:9" ht="12.75" hidden="1">
      <c r="B196" s="87" t="s">
        <v>762</v>
      </c>
      <c r="C196" s="80" t="s">
        <v>723</v>
      </c>
      <c r="D196" s="80" t="s">
        <v>655</v>
      </c>
      <c r="E196" s="80" t="s">
        <v>657</v>
      </c>
      <c r="F196" s="80" t="s">
        <v>550</v>
      </c>
      <c r="G196" s="80">
        <v>2</v>
      </c>
      <c r="H196" s="186">
        <f>'Прил.14'!H196</f>
        <v>296.6</v>
      </c>
      <c r="I196" s="186">
        <f>'Прил.14'!I196</f>
        <v>316.8</v>
      </c>
    </row>
    <row r="197" spans="2:9" ht="12.75">
      <c r="B197" s="87" t="s">
        <v>696</v>
      </c>
      <c r="C197" s="80" t="s">
        <v>723</v>
      </c>
      <c r="D197" s="80" t="s">
        <v>697</v>
      </c>
      <c r="E197" s="80"/>
      <c r="F197" s="80"/>
      <c r="G197" s="80"/>
      <c r="H197" s="186">
        <f>'Прил.14'!H197</f>
        <v>100</v>
      </c>
      <c r="I197" s="186">
        <f>'Прил.14'!I197</f>
        <v>100</v>
      </c>
    </row>
    <row r="198" spans="2:9" ht="12.75" hidden="1">
      <c r="B198" s="96" t="s">
        <v>764</v>
      </c>
      <c r="C198" s="80" t="s">
        <v>723</v>
      </c>
      <c r="D198" s="80" t="s">
        <v>697</v>
      </c>
      <c r="E198" s="121" t="s">
        <v>765</v>
      </c>
      <c r="F198" s="80"/>
      <c r="G198" s="80"/>
      <c r="H198" s="185">
        <f>'Прил.14'!H198</f>
        <v>100</v>
      </c>
      <c r="I198" s="185">
        <f>'Прил.14'!I198</f>
        <v>100</v>
      </c>
    </row>
    <row r="199" spans="2:9" ht="25.5" hidden="1">
      <c r="B199" s="87" t="s">
        <v>19</v>
      </c>
      <c r="C199" s="80" t="s">
        <v>723</v>
      </c>
      <c r="D199" s="80" t="s">
        <v>697</v>
      </c>
      <c r="E199" s="121" t="s">
        <v>20</v>
      </c>
      <c r="F199" s="80"/>
      <c r="G199" s="80"/>
      <c r="H199" s="185">
        <f>'Прил.14'!H199</f>
        <v>100</v>
      </c>
      <c r="I199" s="185">
        <f>'Прил.14'!I199</f>
        <v>100</v>
      </c>
    </row>
    <row r="200" spans="2:9" ht="12.75" hidden="1">
      <c r="B200" s="96" t="s">
        <v>775</v>
      </c>
      <c r="C200" s="80" t="s">
        <v>723</v>
      </c>
      <c r="D200" s="80" t="s">
        <v>697</v>
      </c>
      <c r="E200" s="121" t="s">
        <v>20</v>
      </c>
      <c r="F200" s="80" t="s">
        <v>776</v>
      </c>
      <c r="G200" s="80"/>
      <c r="H200" s="185">
        <f>'Прил.14'!H200</f>
        <v>100</v>
      </c>
      <c r="I200" s="185">
        <f>'Прил.14'!I200</f>
        <v>100</v>
      </c>
    </row>
    <row r="201" spans="2:9" ht="12.75" hidden="1">
      <c r="B201" s="96" t="s">
        <v>777</v>
      </c>
      <c r="C201" s="80" t="s">
        <v>723</v>
      </c>
      <c r="D201" s="80" t="s">
        <v>697</v>
      </c>
      <c r="E201" s="121" t="s">
        <v>20</v>
      </c>
      <c r="F201" s="80" t="s">
        <v>778</v>
      </c>
      <c r="G201" s="80"/>
      <c r="H201" s="185">
        <f>'Прил.14'!H201</f>
        <v>100</v>
      </c>
      <c r="I201" s="185">
        <f>'Прил.14'!I201</f>
        <v>100</v>
      </c>
    </row>
    <row r="202" spans="2:9" ht="12.75" hidden="1">
      <c r="B202" s="87" t="s">
        <v>762</v>
      </c>
      <c r="C202" s="80" t="s">
        <v>723</v>
      </c>
      <c r="D202" s="80" t="s">
        <v>697</v>
      </c>
      <c r="E202" s="121" t="s">
        <v>20</v>
      </c>
      <c r="F202" s="80" t="s">
        <v>778</v>
      </c>
      <c r="G202" s="80">
        <v>2</v>
      </c>
      <c r="H202" s="185">
        <f>'Прил.14'!H202</f>
        <v>100</v>
      </c>
      <c r="I202" s="185">
        <f>'Прил.14'!I202</f>
        <v>100</v>
      </c>
    </row>
    <row r="203" spans="2:9" ht="12.75">
      <c r="B203" s="104" t="s">
        <v>344</v>
      </c>
      <c r="C203" s="79" t="s">
        <v>724</v>
      </c>
      <c r="D203" s="79"/>
      <c r="E203" s="79"/>
      <c r="F203" s="79"/>
      <c r="G203" s="79"/>
      <c r="H203" s="185">
        <f>'Прил.14'!H203</f>
        <v>95444.80000000002</v>
      </c>
      <c r="I203" s="185">
        <f>'Прил.14'!I203</f>
        <v>110754.9</v>
      </c>
    </row>
    <row r="204" spans="2:9" ht="12.75" hidden="1">
      <c r="B204" s="93" t="s">
        <v>762</v>
      </c>
      <c r="C204" s="94"/>
      <c r="D204" s="94"/>
      <c r="E204" s="94"/>
      <c r="F204" s="94"/>
      <c r="G204" s="94">
        <v>2</v>
      </c>
      <c r="H204" s="185">
        <f>'Прил.14'!H204</f>
        <v>44061.499999999985</v>
      </c>
      <c r="I204" s="185">
        <f>'Прил.14'!I204</f>
        <v>44519.600000000006</v>
      </c>
    </row>
    <row r="205" spans="2:9" ht="12.75" hidden="1">
      <c r="B205" s="93" t="s">
        <v>739</v>
      </c>
      <c r="C205" s="94"/>
      <c r="D205" s="94"/>
      <c r="E205" s="94"/>
      <c r="F205" s="94"/>
      <c r="G205" s="94">
        <v>3</v>
      </c>
      <c r="H205" s="185">
        <f>'Прил.14'!H205</f>
        <v>51383.3</v>
      </c>
      <c r="I205" s="185">
        <f>'Прил.14'!I205</f>
        <v>66235.3</v>
      </c>
    </row>
    <row r="206" spans="2:9" ht="12.75">
      <c r="B206" s="87" t="s">
        <v>345</v>
      </c>
      <c r="C206" s="80" t="s">
        <v>724</v>
      </c>
      <c r="D206" s="80" t="s">
        <v>725</v>
      </c>
      <c r="E206" s="79"/>
      <c r="F206" s="79"/>
      <c r="G206" s="79"/>
      <c r="H206" s="186">
        <f>'Прил.14'!H206</f>
        <v>18701.300000000003</v>
      </c>
      <c r="I206" s="186">
        <f>'Прил.14'!I206</f>
        <v>20884.1</v>
      </c>
    </row>
    <row r="207" spans="2:9" ht="12.75" hidden="1">
      <c r="B207" s="96" t="s">
        <v>764</v>
      </c>
      <c r="C207" s="80" t="s">
        <v>724</v>
      </c>
      <c r="D207" s="80" t="s">
        <v>725</v>
      </c>
      <c r="E207" s="121" t="s">
        <v>765</v>
      </c>
      <c r="F207" s="80"/>
      <c r="G207" s="80"/>
      <c r="H207" s="186">
        <f>'Прил.14'!H207</f>
        <v>18691.300000000003</v>
      </c>
      <c r="I207" s="186">
        <f>'Прил.14'!I207</f>
        <v>20874.1</v>
      </c>
    </row>
    <row r="208" spans="2:9" ht="63.75" hidden="1">
      <c r="B208" s="96" t="s">
        <v>800</v>
      </c>
      <c r="C208" s="80" t="s">
        <v>724</v>
      </c>
      <c r="D208" s="80" t="s">
        <v>725</v>
      </c>
      <c r="E208" s="115" t="s">
        <v>23</v>
      </c>
      <c r="F208" s="35"/>
      <c r="G208" s="80"/>
      <c r="H208" s="186">
        <f>'Прил.14'!H208</f>
        <v>6935</v>
      </c>
      <c r="I208" s="186">
        <f>'Прил.14'!I208</f>
        <v>9015.5</v>
      </c>
    </row>
    <row r="209" spans="2:9" ht="12.75" hidden="1">
      <c r="B209" s="87" t="s">
        <v>13</v>
      </c>
      <c r="C209" s="80" t="s">
        <v>724</v>
      </c>
      <c r="D209" s="80" t="s">
        <v>725</v>
      </c>
      <c r="E209" s="115" t="s">
        <v>23</v>
      </c>
      <c r="F209" s="80" t="s">
        <v>14</v>
      </c>
      <c r="G209" s="80"/>
      <c r="H209" s="186">
        <f>'Прил.14'!H209</f>
        <v>6935</v>
      </c>
      <c r="I209" s="186">
        <f>'Прил.14'!I209</f>
        <v>9015.5</v>
      </c>
    </row>
    <row r="210" spans="2:9" ht="25.5" hidden="1">
      <c r="B210" s="87" t="s">
        <v>294</v>
      </c>
      <c r="C210" s="80" t="s">
        <v>724</v>
      </c>
      <c r="D210" s="80" t="s">
        <v>725</v>
      </c>
      <c r="E210" s="115" t="s">
        <v>23</v>
      </c>
      <c r="F210" s="80" t="s">
        <v>293</v>
      </c>
      <c r="G210" s="80"/>
      <c r="H210" s="186">
        <f>'Прил.14'!H210</f>
        <v>6935</v>
      </c>
      <c r="I210" s="186">
        <f>'Прил.14'!I210</f>
        <v>9015.5</v>
      </c>
    </row>
    <row r="211" spans="2:9" ht="12.75" hidden="1">
      <c r="B211" s="87" t="s">
        <v>739</v>
      </c>
      <c r="C211" s="80" t="s">
        <v>724</v>
      </c>
      <c r="D211" s="80" t="s">
        <v>725</v>
      </c>
      <c r="E211" s="115" t="s">
        <v>23</v>
      </c>
      <c r="F211" s="80" t="s">
        <v>293</v>
      </c>
      <c r="G211" s="80">
        <v>3</v>
      </c>
      <c r="H211" s="186">
        <f>'Прил.14'!H211</f>
        <v>6935</v>
      </c>
      <c r="I211" s="186">
        <f>'Прил.14'!I211</f>
        <v>9015.5</v>
      </c>
    </row>
    <row r="212" spans="2:9" ht="12.75" hidden="1">
      <c r="B212" s="87" t="s">
        <v>21</v>
      </c>
      <c r="C212" s="80" t="s">
        <v>724</v>
      </c>
      <c r="D212" s="80" t="s">
        <v>725</v>
      </c>
      <c r="E212" s="121" t="s">
        <v>22</v>
      </c>
      <c r="F212" s="80"/>
      <c r="G212" s="80"/>
      <c r="H212" s="186">
        <f>'Прил.14'!H212</f>
        <v>11756.300000000001</v>
      </c>
      <c r="I212" s="186">
        <f>'Прил.14'!I212</f>
        <v>11858.6</v>
      </c>
    </row>
    <row r="213" spans="2:9" ht="12.75" hidden="1">
      <c r="B213" s="87" t="s">
        <v>13</v>
      </c>
      <c r="C213" s="80" t="s">
        <v>724</v>
      </c>
      <c r="D213" s="80" t="s">
        <v>725</v>
      </c>
      <c r="E213" s="121" t="s">
        <v>22</v>
      </c>
      <c r="F213" s="80" t="s">
        <v>14</v>
      </c>
      <c r="G213" s="80"/>
      <c r="H213" s="186">
        <f>'Прил.14'!H213</f>
        <v>11756.300000000001</v>
      </c>
      <c r="I213" s="186">
        <f>'Прил.14'!I213</f>
        <v>11858.6</v>
      </c>
    </row>
    <row r="214" spans="2:9" ht="25.5" hidden="1">
      <c r="B214" s="87" t="s">
        <v>294</v>
      </c>
      <c r="C214" s="80" t="s">
        <v>724</v>
      </c>
      <c r="D214" s="80" t="s">
        <v>725</v>
      </c>
      <c r="E214" s="121" t="s">
        <v>22</v>
      </c>
      <c r="F214" s="80" t="s">
        <v>293</v>
      </c>
      <c r="G214" s="80"/>
      <c r="H214" s="186">
        <f>'Прил.14'!H214</f>
        <v>11423.7</v>
      </c>
      <c r="I214" s="186">
        <f>'Прил.14'!I214</f>
        <v>11558.6</v>
      </c>
    </row>
    <row r="215" spans="2:9" ht="12.75" hidden="1">
      <c r="B215" s="87" t="s">
        <v>762</v>
      </c>
      <c r="C215" s="80" t="s">
        <v>724</v>
      </c>
      <c r="D215" s="80" t="s">
        <v>725</v>
      </c>
      <c r="E215" s="121" t="s">
        <v>22</v>
      </c>
      <c r="F215" s="80" t="s">
        <v>293</v>
      </c>
      <c r="G215" s="80">
        <v>2</v>
      </c>
      <c r="H215" s="186">
        <f>'Прил.14'!H215</f>
        <v>11423.7</v>
      </c>
      <c r="I215" s="186">
        <f>'Прил.14'!I215</f>
        <v>11558.6</v>
      </c>
    </row>
    <row r="216" spans="2:9" ht="12.75" hidden="1">
      <c r="B216" s="87" t="s">
        <v>210</v>
      </c>
      <c r="C216" s="80" t="s">
        <v>724</v>
      </c>
      <c r="D216" s="80" t="s">
        <v>725</v>
      </c>
      <c r="E216" s="121" t="s">
        <v>22</v>
      </c>
      <c r="F216" s="35">
        <v>612</v>
      </c>
      <c r="G216" s="80"/>
      <c r="H216" s="186">
        <f>'Прил.14'!H216</f>
        <v>332.6</v>
      </c>
      <c r="I216" s="186">
        <f>'Прил.14'!I216</f>
        <v>300</v>
      </c>
    </row>
    <row r="217" spans="2:9" ht="12.75" hidden="1">
      <c r="B217" s="87" t="s">
        <v>762</v>
      </c>
      <c r="C217" s="80" t="s">
        <v>724</v>
      </c>
      <c r="D217" s="80" t="s">
        <v>725</v>
      </c>
      <c r="E217" s="121" t="s">
        <v>22</v>
      </c>
      <c r="F217" s="35">
        <v>612</v>
      </c>
      <c r="G217" s="80">
        <v>2</v>
      </c>
      <c r="H217" s="186">
        <f>'Прил.14'!H217</f>
        <v>332.6</v>
      </c>
      <c r="I217" s="186">
        <f>'Прил.14'!I217</f>
        <v>300</v>
      </c>
    </row>
    <row r="218" spans="2:9" ht="12.75" hidden="1">
      <c r="B218" s="87" t="s">
        <v>445</v>
      </c>
      <c r="C218" s="80" t="s">
        <v>724</v>
      </c>
      <c r="D218" s="80" t="s">
        <v>725</v>
      </c>
      <c r="E218" s="121" t="s">
        <v>446</v>
      </c>
      <c r="F218" s="35"/>
      <c r="G218" s="80"/>
      <c r="H218" s="186">
        <f>'Прил.14'!H218</f>
        <v>10</v>
      </c>
      <c r="I218" s="186">
        <f>'Прил.14'!I218</f>
        <v>10</v>
      </c>
    </row>
    <row r="219" spans="2:9" ht="25.5" hidden="1">
      <c r="B219" s="87" t="s">
        <v>44</v>
      </c>
      <c r="C219" s="80" t="s">
        <v>724</v>
      </c>
      <c r="D219" s="80" t="s">
        <v>725</v>
      </c>
      <c r="E219" s="121" t="s">
        <v>45</v>
      </c>
      <c r="F219" s="35"/>
      <c r="G219" s="80"/>
      <c r="H219" s="186">
        <f>'Прил.14'!H219</f>
        <v>10</v>
      </c>
      <c r="I219" s="186">
        <f>'Прил.14'!I219</f>
        <v>10</v>
      </c>
    </row>
    <row r="220" spans="2:9" ht="25.5" hidden="1">
      <c r="B220" s="87" t="s">
        <v>497</v>
      </c>
      <c r="C220" s="80" t="s">
        <v>724</v>
      </c>
      <c r="D220" s="80" t="s">
        <v>725</v>
      </c>
      <c r="E220" s="115" t="s">
        <v>498</v>
      </c>
      <c r="F220" s="35"/>
      <c r="G220" s="80"/>
      <c r="H220" s="186">
        <f>'Прил.14'!H220</f>
        <v>10</v>
      </c>
      <c r="I220" s="186">
        <f>'Прил.14'!I220</f>
        <v>10</v>
      </c>
    </row>
    <row r="221" spans="2:9" ht="12.75" hidden="1">
      <c r="B221" s="87" t="s">
        <v>13</v>
      </c>
      <c r="C221" s="80" t="s">
        <v>724</v>
      </c>
      <c r="D221" s="80" t="s">
        <v>725</v>
      </c>
      <c r="E221" s="115" t="s">
        <v>498</v>
      </c>
      <c r="F221" s="80" t="s">
        <v>14</v>
      </c>
      <c r="G221" s="80"/>
      <c r="H221" s="186">
        <f>'Прил.14'!H221</f>
        <v>10</v>
      </c>
      <c r="I221" s="186">
        <f>'Прил.14'!I221</f>
        <v>10</v>
      </c>
    </row>
    <row r="222" spans="2:9" ht="12.75" hidden="1">
      <c r="B222" s="87" t="s">
        <v>210</v>
      </c>
      <c r="C222" s="80" t="s">
        <v>724</v>
      </c>
      <c r="D222" s="80" t="s">
        <v>725</v>
      </c>
      <c r="E222" s="115" t="s">
        <v>498</v>
      </c>
      <c r="F222" s="35">
        <v>612</v>
      </c>
      <c r="G222" s="80"/>
      <c r="H222" s="186">
        <f>'Прил.14'!H222</f>
        <v>10</v>
      </c>
      <c r="I222" s="186">
        <f>'Прил.14'!I222</f>
        <v>10</v>
      </c>
    </row>
    <row r="223" spans="2:9" ht="12.75" hidden="1">
      <c r="B223" s="87" t="s">
        <v>762</v>
      </c>
      <c r="C223" s="80" t="s">
        <v>724</v>
      </c>
      <c r="D223" s="80" t="s">
        <v>725</v>
      </c>
      <c r="E223" s="115" t="s">
        <v>498</v>
      </c>
      <c r="F223" s="35">
        <v>612</v>
      </c>
      <c r="G223" s="80">
        <v>2</v>
      </c>
      <c r="H223" s="186">
        <f>'Прил.14'!H223</f>
        <v>10</v>
      </c>
      <c r="I223" s="186">
        <f>'Прил.14'!I223</f>
        <v>10</v>
      </c>
    </row>
    <row r="224" spans="2:9" ht="12.75">
      <c r="B224" s="87" t="s">
        <v>346</v>
      </c>
      <c r="C224" s="80" t="s">
        <v>724</v>
      </c>
      <c r="D224" s="80" t="s">
        <v>726</v>
      </c>
      <c r="E224" s="80"/>
      <c r="F224" s="80"/>
      <c r="G224" s="80"/>
      <c r="H224" s="186">
        <f>'Прил.14'!H224</f>
        <v>74265.6</v>
      </c>
      <c r="I224" s="186">
        <f>'Прил.14'!I224</f>
        <v>87344.29999999999</v>
      </c>
    </row>
    <row r="225" spans="2:9" ht="12.75" hidden="1">
      <c r="B225" s="96" t="s">
        <v>764</v>
      </c>
      <c r="C225" s="80" t="s">
        <v>724</v>
      </c>
      <c r="D225" s="80" t="s">
        <v>726</v>
      </c>
      <c r="E225" s="121" t="s">
        <v>765</v>
      </c>
      <c r="F225" s="80"/>
      <c r="G225" s="80"/>
      <c r="H225" s="186">
        <f>'Прил.14'!H225</f>
        <v>73524.2</v>
      </c>
      <c r="I225" s="186">
        <f>'Прил.14'!I225</f>
        <v>86584.69999999998</v>
      </c>
    </row>
    <row r="226" spans="2:11" ht="63.75" hidden="1">
      <c r="B226" s="96" t="s">
        <v>800</v>
      </c>
      <c r="C226" s="80" t="s">
        <v>724</v>
      </c>
      <c r="D226" s="80" t="s">
        <v>726</v>
      </c>
      <c r="E226" s="115" t="s">
        <v>23</v>
      </c>
      <c r="F226" s="35"/>
      <c r="G226" s="80"/>
      <c r="H226" s="186">
        <f>'Прил.14'!H226</f>
        <v>42570.6</v>
      </c>
      <c r="I226" s="186">
        <f>'Прил.14'!I226</f>
        <v>55342.1</v>
      </c>
      <c r="K226" s="88"/>
    </row>
    <row r="227" spans="2:9" ht="12.75" hidden="1">
      <c r="B227" s="87" t="s">
        <v>13</v>
      </c>
      <c r="C227" s="80" t="s">
        <v>724</v>
      </c>
      <c r="D227" s="80" t="s">
        <v>726</v>
      </c>
      <c r="E227" s="115" t="s">
        <v>23</v>
      </c>
      <c r="F227" s="80" t="s">
        <v>14</v>
      </c>
      <c r="G227" s="80"/>
      <c r="H227" s="186">
        <f>'Прил.14'!H227</f>
        <v>42570.6</v>
      </c>
      <c r="I227" s="186">
        <f>'Прил.14'!I227</f>
        <v>55342.1</v>
      </c>
    </row>
    <row r="228" spans="2:11" ht="25.5" hidden="1">
      <c r="B228" s="87" t="s">
        <v>294</v>
      </c>
      <c r="C228" s="80" t="s">
        <v>724</v>
      </c>
      <c r="D228" s="80" t="s">
        <v>726</v>
      </c>
      <c r="E228" s="115" t="s">
        <v>23</v>
      </c>
      <c r="F228" s="80" t="s">
        <v>293</v>
      </c>
      <c r="G228" s="80"/>
      <c r="H228" s="186">
        <f>'Прил.14'!H228</f>
        <v>42570.6</v>
      </c>
      <c r="I228" s="186">
        <f>'Прил.14'!I228</f>
        <v>55342.1</v>
      </c>
      <c r="K228" s="88"/>
    </row>
    <row r="229" spans="2:10" ht="12.75" hidden="1">
      <c r="B229" s="87" t="s">
        <v>739</v>
      </c>
      <c r="C229" s="80" t="s">
        <v>724</v>
      </c>
      <c r="D229" s="80" t="s">
        <v>726</v>
      </c>
      <c r="E229" s="115" t="s">
        <v>23</v>
      </c>
      <c r="F229" s="80" t="s">
        <v>293</v>
      </c>
      <c r="G229" s="80">
        <v>3</v>
      </c>
      <c r="H229" s="186">
        <f>'Прил.14'!H229</f>
        <v>42570.6</v>
      </c>
      <c r="I229" s="186">
        <f>'Прил.14'!I229</f>
        <v>55342.1</v>
      </c>
      <c r="J229" s="88"/>
    </row>
    <row r="230" spans="2:10" ht="33.75" customHeight="1" hidden="1">
      <c r="B230" s="96" t="s">
        <v>275</v>
      </c>
      <c r="C230" s="80" t="s">
        <v>724</v>
      </c>
      <c r="D230" s="80" t="s">
        <v>726</v>
      </c>
      <c r="E230" s="121" t="s">
        <v>499</v>
      </c>
      <c r="F230" s="79"/>
      <c r="G230" s="79"/>
      <c r="H230" s="186">
        <f>'Прил.14'!H230</f>
        <v>0</v>
      </c>
      <c r="I230" s="186">
        <f>'Прил.14'!I230</f>
        <v>0</v>
      </c>
      <c r="J230" s="88"/>
    </row>
    <row r="231" spans="2:9" ht="25.5" customHeight="1" hidden="1">
      <c r="B231" s="87" t="s">
        <v>13</v>
      </c>
      <c r="C231" s="80" t="s">
        <v>724</v>
      </c>
      <c r="D231" s="80" t="s">
        <v>726</v>
      </c>
      <c r="E231" s="121" t="s">
        <v>499</v>
      </c>
      <c r="F231" s="80" t="s">
        <v>14</v>
      </c>
      <c r="G231" s="80"/>
      <c r="H231" s="186">
        <f>'Прил.14'!H231</f>
        <v>0</v>
      </c>
      <c r="I231" s="186">
        <f>'Прил.14'!I231</f>
        <v>0</v>
      </c>
    </row>
    <row r="232" spans="2:9" ht="25.5" customHeight="1" hidden="1">
      <c r="B232" s="87" t="s">
        <v>294</v>
      </c>
      <c r="C232" s="80" t="s">
        <v>724</v>
      </c>
      <c r="D232" s="80" t="s">
        <v>726</v>
      </c>
      <c r="E232" s="121" t="s">
        <v>499</v>
      </c>
      <c r="F232" s="80" t="s">
        <v>293</v>
      </c>
      <c r="G232" s="80"/>
      <c r="H232" s="186">
        <f>'Прил.14'!H232</f>
        <v>0</v>
      </c>
      <c r="I232" s="186">
        <f>'Прил.14'!I232</f>
        <v>0</v>
      </c>
    </row>
    <row r="233" spans="2:9" ht="12.75" customHeight="1" hidden="1">
      <c r="B233" s="87" t="s">
        <v>739</v>
      </c>
      <c r="C233" s="80" t="s">
        <v>724</v>
      </c>
      <c r="D233" s="80" t="s">
        <v>726</v>
      </c>
      <c r="E233" s="121" t="s">
        <v>499</v>
      </c>
      <c r="F233" s="80" t="s">
        <v>293</v>
      </c>
      <c r="G233" s="80">
        <v>3</v>
      </c>
      <c r="H233" s="186">
        <f>'Прил.14'!H233</f>
        <v>0</v>
      </c>
      <c r="I233" s="186">
        <f>'Прил.14'!I233</f>
        <v>0</v>
      </c>
    </row>
    <row r="234" spans="2:9" ht="12.75" hidden="1">
      <c r="B234" s="96" t="s">
        <v>222</v>
      </c>
      <c r="C234" s="80" t="s">
        <v>724</v>
      </c>
      <c r="D234" s="80" t="s">
        <v>726</v>
      </c>
      <c r="E234" s="115" t="s">
        <v>500</v>
      </c>
      <c r="F234" s="121"/>
      <c r="G234" s="79"/>
      <c r="H234" s="186">
        <f>'Прил.14'!H234</f>
        <v>1877.7</v>
      </c>
      <c r="I234" s="186">
        <f>'Прил.14'!I234</f>
        <v>1877.7</v>
      </c>
    </row>
    <row r="235" spans="2:9" ht="12.75" hidden="1">
      <c r="B235" s="87" t="s">
        <v>13</v>
      </c>
      <c r="C235" s="80" t="s">
        <v>724</v>
      </c>
      <c r="D235" s="80" t="s">
        <v>726</v>
      </c>
      <c r="E235" s="115" t="s">
        <v>500</v>
      </c>
      <c r="F235" s="80" t="s">
        <v>14</v>
      </c>
      <c r="G235" s="80"/>
      <c r="H235" s="186">
        <f>'Прил.14'!H235</f>
        <v>1877.7</v>
      </c>
      <c r="I235" s="186">
        <f>'Прил.14'!I235</f>
        <v>1877.7</v>
      </c>
    </row>
    <row r="236" spans="2:9" ht="25.5" hidden="1">
      <c r="B236" s="87" t="s">
        <v>294</v>
      </c>
      <c r="C236" s="80" t="s">
        <v>724</v>
      </c>
      <c r="D236" s="80" t="s">
        <v>726</v>
      </c>
      <c r="E236" s="115" t="s">
        <v>500</v>
      </c>
      <c r="F236" s="80" t="s">
        <v>293</v>
      </c>
      <c r="G236" s="80"/>
      <c r="H236" s="186">
        <f>'Прил.14'!H236</f>
        <v>1877.7</v>
      </c>
      <c r="I236" s="186">
        <f>'Прил.14'!I236</f>
        <v>1877.7</v>
      </c>
    </row>
    <row r="237" spans="2:9" ht="12.75" hidden="1">
      <c r="B237" s="87" t="s">
        <v>739</v>
      </c>
      <c r="C237" s="80" t="s">
        <v>724</v>
      </c>
      <c r="D237" s="80" t="s">
        <v>726</v>
      </c>
      <c r="E237" s="115" t="s">
        <v>500</v>
      </c>
      <c r="F237" s="80" t="s">
        <v>293</v>
      </c>
      <c r="G237" s="80">
        <v>3</v>
      </c>
      <c r="H237" s="186">
        <f>'Прил.14'!H237</f>
        <v>1877.7</v>
      </c>
      <c r="I237" s="186">
        <f>'Прил.14'!I237</f>
        <v>1877.7</v>
      </c>
    </row>
    <row r="238" spans="2:9" ht="12.75" hidden="1">
      <c r="B238" s="87" t="s">
        <v>223</v>
      </c>
      <c r="C238" s="80" t="s">
        <v>724</v>
      </c>
      <c r="D238" s="80" t="s">
        <v>726</v>
      </c>
      <c r="E238" s="121" t="s">
        <v>501</v>
      </c>
      <c r="F238" s="80"/>
      <c r="G238" s="80"/>
      <c r="H238" s="186">
        <f>'Прил.14'!H238</f>
        <v>22310.8</v>
      </c>
      <c r="I238" s="186">
        <f>'Прил.14'!I238</f>
        <v>22596</v>
      </c>
    </row>
    <row r="239" spans="2:9" ht="12.75" hidden="1">
      <c r="B239" s="87" t="s">
        <v>13</v>
      </c>
      <c r="C239" s="80" t="s">
        <v>724</v>
      </c>
      <c r="D239" s="80" t="s">
        <v>726</v>
      </c>
      <c r="E239" s="121" t="s">
        <v>501</v>
      </c>
      <c r="F239" s="80" t="s">
        <v>14</v>
      </c>
      <c r="G239" s="80"/>
      <c r="H239" s="186">
        <f>'Прил.14'!H239</f>
        <v>22310.8</v>
      </c>
      <c r="I239" s="186">
        <f>'Прил.14'!I239</f>
        <v>22596</v>
      </c>
    </row>
    <row r="240" spans="2:9" ht="25.5" hidden="1">
      <c r="B240" s="87" t="s">
        <v>294</v>
      </c>
      <c r="C240" s="80" t="s">
        <v>724</v>
      </c>
      <c r="D240" s="80" t="s">
        <v>726</v>
      </c>
      <c r="E240" s="121" t="s">
        <v>501</v>
      </c>
      <c r="F240" s="80" t="s">
        <v>293</v>
      </c>
      <c r="G240" s="80"/>
      <c r="H240" s="186">
        <f>'Прил.14'!H240</f>
        <v>22095.8</v>
      </c>
      <c r="I240" s="186">
        <f>'Прил.14'!I240</f>
        <v>22364</v>
      </c>
    </row>
    <row r="241" spans="2:9" ht="12.75" hidden="1">
      <c r="B241" s="87" t="s">
        <v>762</v>
      </c>
      <c r="C241" s="80" t="s">
        <v>724</v>
      </c>
      <c r="D241" s="80" t="s">
        <v>726</v>
      </c>
      <c r="E241" s="121" t="s">
        <v>501</v>
      </c>
      <c r="F241" s="80" t="s">
        <v>293</v>
      </c>
      <c r="G241" s="80">
        <v>2</v>
      </c>
      <c r="H241" s="186">
        <f>'Прил.14'!H241</f>
        <v>22095.8</v>
      </c>
      <c r="I241" s="186">
        <f>'Прил.14'!I241</f>
        <v>22364</v>
      </c>
    </row>
    <row r="242" spans="2:9" ht="12.75" hidden="1">
      <c r="B242" s="87" t="s">
        <v>210</v>
      </c>
      <c r="C242" s="80" t="s">
        <v>724</v>
      </c>
      <c r="D242" s="80" t="s">
        <v>726</v>
      </c>
      <c r="E242" s="121" t="s">
        <v>501</v>
      </c>
      <c r="F242" s="35">
        <v>612</v>
      </c>
      <c r="G242" s="80"/>
      <c r="H242" s="186">
        <f>'Прил.14'!H242</f>
        <v>215</v>
      </c>
      <c r="I242" s="186">
        <f>'Прил.14'!I242</f>
        <v>232</v>
      </c>
    </row>
    <row r="243" spans="2:9" ht="12.75" hidden="1">
      <c r="B243" s="87" t="s">
        <v>762</v>
      </c>
      <c r="C243" s="80" t="s">
        <v>724</v>
      </c>
      <c r="D243" s="80" t="s">
        <v>726</v>
      </c>
      <c r="E243" s="121" t="s">
        <v>501</v>
      </c>
      <c r="F243" s="35">
        <v>612</v>
      </c>
      <c r="G243" s="80">
        <v>2</v>
      </c>
      <c r="H243" s="186">
        <f>'Прил.14'!H243</f>
        <v>215</v>
      </c>
      <c r="I243" s="186">
        <f>'Прил.14'!I243</f>
        <v>232</v>
      </c>
    </row>
    <row r="244" spans="2:9" ht="33" customHeight="1" hidden="1">
      <c r="B244" s="87" t="s">
        <v>224</v>
      </c>
      <c r="C244" s="80" t="s">
        <v>724</v>
      </c>
      <c r="D244" s="80" t="s">
        <v>726</v>
      </c>
      <c r="E244" s="121" t="s">
        <v>502</v>
      </c>
      <c r="F244" s="35"/>
      <c r="G244" s="80"/>
      <c r="H244" s="186">
        <f>'Прил.14'!H244</f>
        <v>6765.099999999999</v>
      </c>
      <c r="I244" s="186">
        <f>'Прил.14'!I244</f>
        <v>6768.9</v>
      </c>
    </row>
    <row r="245" spans="2:9" ht="28.5" customHeight="1" hidden="1">
      <c r="B245" s="87" t="s">
        <v>13</v>
      </c>
      <c r="C245" s="80" t="s">
        <v>724</v>
      </c>
      <c r="D245" s="80" t="s">
        <v>726</v>
      </c>
      <c r="E245" s="121" t="s">
        <v>502</v>
      </c>
      <c r="F245" s="80" t="s">
        <v>14</v>
      </c>
      <c r="G245" s="80"/>
      <c r="H245" s="186">
        <f>'Прил.14'!H245</f>
        <v>6765.099999999999</v>
      </c>
      <c r="I245" s="186">
        <f>'Прил.14'!I245</f>
        <v>6768.9</v>
      </c>
    </row>
    <row r="246" spans="2:9" ht="25.5" hidden="1">
      <c r="B246" s="87" t="s">
        <v>294</v>
      </c>
      <c r="C246" s="80" t="s">
        <v>724</v>
      </c>
      <c r="D246" s="80" t="s">
        <v>726</v>
      </c>
      <c r="E246" s="121" t="s">
        <v>502</v>
      </c>
      <c r="F246" s="80" t="s">
        <v>293</v>
      </c>
      <c r="G246" s="80"/>
      <c r="H246" s="186">
        <f>'Прил.14'!H246</f>
        <v>6716.9</v>
      </c>
      <c r="I246" s="186">
        <f>'Прил.14'!I246</f>
        <v>6713.4</v>
      </c>
    </row>
    <row r="247" spans="2:9" ht="12.75" hidden="1">
      <c r="B247" s="87" t="s">
        <v>762</v>
      </c>
      <c r="C247" s="80" t="s">
        <v>724</v>
      </c>
      <c r="D247" s="80" t="s">
        <v>726</v>
      </c>
      <c r="E247" s="121" t="s">
        <v>502</v>
      </c>
      <c r="F247" s="80" t="s">
        <v>293</v>
      </c>
      <c r="G247" s="80">
        <v>2</v>
      </c>
      <c r="H247" s="186">
        <f>'Прил.14'!H247</f>
        <v>6716.9</v>
      </c>
      <c r="I247" s="186">
        <f>'Прил.14'!I247</f>
        <v>6713.4</v>
      </c>
    </row>
    <row r="248" spans="2:9" ht="12.75" hidden="1">
      <c r="B248" s="87" t="s">
        <v>210</v>
      </c>
      <c r="C248" s="80" t="s">
        <v>724</v>
      </c>
      <c r="D248" s="80" t="s">
        <v>726</v>
      </c>
      <c r="E248" s="121" t="s">
        <v>502</v>
      </c>
      <c r="F248" s="35">
        <v>612</v>
      </c>
      <c r="G248" s="80"/>
      <c r="H248" s="186">
        <f>'Прил.14'!H248</f>
        <v>48.2</v>
      </c>
      <c r="I248" s="186">
        <f>'Прил.14'!I248</f>
        <v>55.5</v>
      </c>
    </row>
    <row r="249" spans="2:9" ht="12.75" hidden="1">
      <c r="B249" s="87" t="s">
        <v>762</v>
      </c>
      <c r="C249" s="80" t="s">
        <v>724</v>
      </c>
      <c r="D249" s="80" t="s">
        <v>726</v>
      </c>
      <c r="E249" s="121" t="s">
        <v>502</v>
      </c>
      <c r="F249" s="35">
        <v>612</v>
      </c>
      <c r="G249" s="80">
        <v>2</v>
      </c>
      <c r="H249" s="186">
        <f>'Прил.14'!H249</f>
        <v>48.2</v>
      </c>
      <c r="I249" s="186">
        <f>'Прил.14'!I249</f>
        <v>55.5</v>
      </c>
    </row>
    <row r="250" spans="2:9" ht="12.75" hidden="1">
      <c r="B250" s="101" t="s">
        <v>104</v>
      </c>
      <c r="C250" s="80" t="s">
        <v>724</v>
      </c>
      <c r="D250" s="80" t="s">
        <v>726</v>
      </c>
      <c r="E250" s="80" t="s">
        <v>103</v>
      </c>
      <c r="F250" s="35"/>
      <c r="G250" s="80"/>
      <c r="H250" s="186">
        <f>'Прил.14'!H250</f>
        <v>128.8</v>
      </c>
      <c r="I250" s="186">
        <f>'Прил.14'!I250</f>
        <v>147</v>
      </c>
    </row>
    <row r="251" spans="2:9" ht="38.25" hidden="1">
      <c r="B251" s="87" t="s">
        <v>115</v>
      </c>
      <c r="C251" s="80" t="s">
        <v>724</v>
      </c>
      <c r="D251" s="80" t="s">
        <v>726</v>
      </c>
      <c r="E251" s="80" t="s">
        <v>113</v>
      </c>
      <c r="F251" s="80"/>
      <c r="G251" s="80"/>
      <c r="H251" s="186">
        <f>'Прил.14'!H251</f>
        <v>128.8</v>
      </c>
      <c r="I251" s="186">
        <f>'Прил.14'!I251</f>
        <v>147</v>
      </c>
    </row>
    <row r="252" spans="2:9" ht="38.25" hidden="1">
      <c r="B252" s="87" t="s">
        <v>116</v>
      </c>
      <c r="C252" s="80" t="s">
        <v>724</v>
      </c>
      <c r="D252" s="80" t="s">
        <v>726</v>
      </c>
      <c r="E252" s="80" t="s">
        <v>114</v>
      </c>
      <c r="F252" s="80"/>
      <c r="G252" s="80"/>
      <c r="H252" s="186">
        <f>'Прил.14'!H252</f>
        <v>128.8</v>
      </c>
      <c r="I252" s="186">
        <f>'Прил.14'!I252</f>
        <v>147</v>
      </c>
    </row>
    <row r="253" spans="2:9" ht="12.75" hidden="1">
      <c r="B253" s="87" t="s">
        <v>13</v>
      </c>
      <c r="C253" s="80" t="s">
        <v>724</v>
      </c>
      <c r="D253" s="80" t="s">
        <v>726</v>
      </c>
      <c r="E253" s="80" t="s">
        <v>114</v>
      </c>
      <c r="F253" s="80" t="s">
        <v>14</v>
      </c>
      <c r="G253" s="80"/>
      <c r="H253" s="186">
        <f>'Прил.14'!H253</f>
        <v>128.8</v>
      </c>
      <c r="I253" s="186">
        <f>'Прил.14'!I253</f>
        <v>147</v>
      </c>
    </row>
    <row r="254" spans="2:9" ht="12.75" hidden="1">
      <c r="B254" s="87" t="s">
        <v>210</v>
      </c>
      <c r="C254" s="80" t="s">
        <v>724</v>
      </c>
      <c r="D254" s="80" t="s">
        <v>726</v>
      </c>
      <c r="E254" s="80" t="s">
        <v>114</v>
      </c>
      <c r="F254" s="35">
        <v>612</v>
      </c>
      <c r="G254" s="80"/>
      <c r="H254" s="186">
        <f>'Прил.14'!H254</f>
        <v>128.8</v>
      </c>
      <c r="I254" s="186">
        <f>'Прил.14'!I254</f>
        <v>147</v>
      </c>
    </row>
    <row r="255" spans="2:9" ht="12.75" hidden="1">
      <c r="B255" s="87" t="s">
        <v>762</v>
      </c>
      <c r="C255" s="80" t="s">
        <v>724</v>
      </c>
      <c r="D255" s="80" t="s">
        <v>726</v>
      </c>
      <c r="E255" s="80" t="s">
        <v>114</v>
      </c>
      <c r="F255" s="35">
        <v>612</v>
      </c>
      <c r="G255" s="80">
        <v>2</v>
      </c>
      <c r="H255" s="186">
        <f>'Прил.14'!H255</f>
        <v>128.8</v>
      </c>
      <c r="I255" s="186">
        <f>'Прил.14'!I255</f>
        <v>147</v>
      </c>
    </row>
    <row r="256" spans="2:9" ht="12.75" hidden="1">
      <c r="B256" s="87" t="s">
        <v>445</v>
      </c>
      <c r="C256" s="80" t="s">
        <v>724</v>
      </c>
      <c r="D256" s="80" t="s">
        <v>726</v>
      </c>
      <c r="E256" s="121" t="s">
        <v>446</v>
      </c>
      <c r="F256" s="35"/>
      <c r="G256" s="80"/>
      <c r="H256" s="186">
        <f>'Прил.14'!H256</f>
        <v>612.6</v>
      </c>
      <c r="I256" s="186">
        <f>'Прил.14'!I256</f>
        <v>612.6</v>
      </c>
    </row>
    <row r="257" spans="2:9" ht="25.5" hidden="1">
      <c r="B257" s="87" t="s">
        <v>0</v>
      </c>
      <c r="C257" s="80" t="s">
        <v>724</v>
      </c>
      <c r="D257" s="80" t="s">
        <v>726</v>
      </c>
      <c r="E257" s="115" t="s">
        <v>1</v>
      </c>
      <c r="F257" s="35"/>
      <c r="G257" s="80"/>
      <c r="H257" s="186">
        <f>'Прил.14'!H257</f>
        <v>26.5</v>
      </c>
      <c r="I257" s="186">
        <f>'Прил.14'!I257</f>
        <v>26.5</v>
      </c>
    </row>
    <row r="258" spans="2:9" ht="38.25" hidden="1">
      <c r="B258" s="87" t="s">
        <v>801</v>
      </c>
      <c r="C258" s="80" t="s">
        <v>724</v>
      </c>
      <c r="D258" s="80" t="s">
        <v>726</v>
      </c>
      <c r="E258" s="115" t="s">
        <v>3</v>
      </c>
      <c r="F258" s="35"/>
      <c r="G258" s="80"/>
      <c r="H258" s="186">
        <f>'Прил.14'!H258</f>
        <v>26.5</v>
      </c>
      <c r="I258" s="186">
        <f>'Прил.14'!I258</f>
        <v>26.5</v>
      </c>
    </row>
    <row r="259" spans="2:9" ht="12.75" hidden="1">
      <c r="B259" s="87" t="s">
        <v>13</v>
      </c>
      <c r="C259" s="80" t="s">
        <v>724</v>
      </c>
      <c r="D259" s="80" t="s">
        <v>726</v>
      </c>
      <c r="E259" s="115" t="s">
        <v>3</v>
      </c>
      <c r="F259" s="35">
        <v>600</v>
      </c>
      <c r="G259" s="80"/>
      <c r="H259" s="186">
        <f>'Прил.14'!H259</f>
        <v>26.5</v>
      </c>
      <c r="I259" s="186">
        <f>'Прил.14'!I259</f>
        <v>26.5</v>
      </c>
    </row>
    <row r="260" spans="2:9" ht="12.75" hidden="1">
      <c r="B260" s="87" t="s">
        <v>210</v>
      </c>
      <c r="C260" s="80" t="s">
        <v>724</v>
      </c>
      <c r="D260" s="80" t="s">
        <v>726</v>
      </c>
      <c r="E260" s="115" t="s">
        <v>3</v>
      </c>
      <c r="F260" s="35">
        <v>612</v>
      </c>
      <c r="G260" s="80"/>
      <c r="H260" s="186">
        <f>'Прил.14'!H260</f>
        <v>26.5</v>
      </c>
      <c r="I260" s="186">
        <f>'Прил.14'!I260</f>
        <v>26.5</v>
      </c>
    </row>
    <row r="261" spans="2:9" ht="12.75" hidden="1">
      <c r="B261" s="87" t="s">
        <v>762</v>
      </c>
      <c r="C261" s="80" t="s">
        <v>724</v>
      </c>
      <c r="D261" s="80" t="s">
        <v>726</v>
      </c>
      <c r="E261" s="115" t="s">
        <v>3</v>
      </c>
      <c r="F261" s="35">
        <v>612</v>
      </c>
      <c r="G261" s="80">
        <v>2</v>
      </c>
      <c r="H261" s="186">
        <f>'Прил.14'!H261</f>
        <v>26.5</v>
      </c>
      <c r="I261" s="186">
        <f>'Прил.14'!I261</f>
        <v>26.5</v>
      </c>
    </row>
    <row r="262" spans="2:9" ht="25.5" hidden="1">
      <c r="B262" s="87" t="s">
        <v>44</v>
      </c>
      <c r="C262" s="80" t="s">
        <v>724</v>
      </c>
      <c r="D262" s="80" t="s">
        <v>726</v>
      </c>
      <c r="E262" s="115" t="s">
        <v>45</v>
      </c>
      <c r="F262" s="35"/>
      <c r="G262" s="80"/>
      <c r="H262" s="186">
        <f>'Прил.14'!H262</f>
        <v>20</v>
      </c>
      <c r="I262" s="186">
        <f>'Прил.14'!I262</f>
        <v>20</v>
      </c>
    </row>
    <row r="263" spans="2:9" ht="25.5" hidden="1">
      <c r="B263" s="87" t="s">
        <v>497</v>
      </c>
      <c r="C263" s="80" t="s">
        <v>724</v>
      </c>
      <c r="D263" s="80" t="s">
        <v>726</v>
      </c>
      <c r="E263" s="115" t="s">
        <v>498</v>
      </c>
      <c r="F263" s="35"/>
      <c r="G263" s="80"/>
      <c r="H263" s="186">
        <f>'Прил.14'!H263</f>
        <v>20</v>
      </c>
      <c r="I263" s="186">
        <f>'Прил.14'!I263</f>
        <v>20</v>
      </c>
    </row>
    <row r="264" spans="2:9" ht="12.75" hidden="1">
      <c r="B264" s="87" t="s">
        <v>13</v>
      </c>
      <c r="C264" s="80" t="s">
        <v>724</v>
      </c>
      <c r="D264" s="80" t="s">
        <v>726</v>
      </c>
      <c r="E264" s="115" t="s">
        <v>498</v>
      </c>
      <c r="F264" s="80" t="s">
        <v>14</v>
      </c>
      <c r="G264" s="80"/>
      <c r="H264" s="186">
        <f>'Прил.14'!H264</f>
        <v>20</v>
      </c>
      <c r="I264" s="186">
        <f>'Прил.14'!I264</f>
        <v>20</v>
      </c>
    </row>
    <row r="265" spans="2:9" ht="12.75" hidden="1">
      <c r="B265" s="87" t="s">
        <v>210</v>
      </c>
      <c r="C265" s="80" t="s">
        <v>724</v>
      </c>
      <c r="D265" s="80" t="s">
        <v>726</v>
      </c>
      <c r="E265" s="115" t="s">
        <v>498</v>
      </c>
      <c r="F265" s="35">
        <v>612</v>
      </c>
      <c r="G265" s="80"/>
      <c r="H265" s="186">
        <f>'Прил.14'!H265</f>
        <v>20</v>
      </c>
      <c r="I265" s="186">
        <f>'Прил.14'!I265</f>
        <v>20</v>
      </c>
    </row>
    <row r="266" spans="2:9" ht="12.75" hidden="1">
      <c r="B266" s="87" t="s">
        <v>762</v>
      </c>
      <c r="C266" s="80" t="s">
        <v>724</v>
      </c>
      <c r="D266" s="80" t="s">
        <v>726</v>
      </c>
      <c r="E266" s="115" t="s">
        <v>498</v>
      </c>
      <c r="F266" s="35">
        <v>612</v>
      </c>
      <c r="G266" s="80">
        <v>2</v>
      </c>
      <c r="H266" s="186">
        <f>'Прил.14'!H266</f>
        <v>20</v>
      </c>
      <c r="I266" s="186">
        <f>'Прил.14'!I266</f>
        <v>20</v>
      </c>
    </row>
    <row r="267" spans="2:9" ht="25.5" hidden="1">
      <c r="B267" s="87" t="s">
        <v>503</v>
      </c>
      <c r="C267" s="80" t="s">
        <v>724</v>
      </c>
      <c r="D267" s="80" t="s">
        <v>726</v>
      </c>
      <c r="E267" s="115" t="s">
        <v>504</v>
      </c>
      <c r="F267" s="35"/>
      <c r="G267" s="80"/>
      <c r="H267" s="186">
        <f>'Прил.14'!H267</f>
        <v>73</v>
      </c>
      <c r="I267" s="186">
        <f>'Прил.14'!I267</f>
        <v>73</v>
      </c>
    </row>
    <row r="268" spans="2:9" ht="25.5" hidden="1">
      <c r="B268" s="87" t="s">
        <v>505</v>
      </c>
      <c r="C268" s="80" t="s">
        <v>724</v>
      </c>
      <c r="D268" s="80" t="s">
        <v>726</v>
      </c>
      <c r="E268" s="115" t="s">
        <v>506</v>
      </c>
      <c r="F268" s="35"/>
      <c r="G268" s="80"/>
      <c r="H268" s="186">
        <f>'Прил.14'!H268</f>
        <v>73</v>
      </c>
      <c r="I268" s="186">
        <f>'Прил.14'!I268</f>
        <v>73</v>
      </c>
    </row>
    <row r="269" spans="2:9" ht="12.75" hidden="1">
      <c r="B269" s="87" t="s">
        <v>13</v>
      </c>
      <c r="C269" s="80" t="s">
        <v>724</v>
      </c>
      <c r="D269" s="80" t="s">
        <v>726</v>
      </c>
      <c r="E269" s="115" t="s">
        <v>506</v>
      </c>
      <c r="F269" s="80" t="s">
        <v>14</v>
      </c>
      <c r="G269" s="80"/>
      <c r="H269" s="186">
        <f>'Прил.14'!H269</f>
        <v>73</v>
      </c>
      <c r="I269" s="186">
        <f>'Прил.14'!I269</f>
        <v>73</v>
      </c>
    </row>
    <row r="270" spans="2:11" ht="12.75" hidden="1">
      <c r="B270" s="87" t="s">
        <v>210</v>
      </c>
      <c r="C270" s="80" t="s">
        <v>724</v>
      </c>
      <c r="D270" s="80" t="s">
        <v>726</v>
      </c>
      <c r="E270" s="115" t="s">
        <v>506</v>
      </c>
      <c r="F270" s="35">
        <v>612</v>
      </c>
      <c r="G270" s="80"/>
      <c r="H270" s="186">
        <f>'Прил.14'!H270</f>
        <v>73</v>
      </c>
      <c r="I270" s="186">
        <f>'Прил.14'!I270</f>
        <v>73</v>
      </c>
      <c r="K270" s="88"/>
    </row>
    <row r="271" spans="2:9" ht="12.75" hidden="1">
      <c r="B271" s="87" t="s">
        <v>762</v>
      </c>
      <c r="C271" s="80" t="s">
        <v>724</v>
      </c>
      <c r="D271" s="80" t="s">
        <v>726</v>
      </c>
      <c r="E271" s="115" t="s">
        <v>506</v>
      </c>
      <c r="F271" s="35">
        <v>612</v>
      </c>
      <c r="G271" s="80">
        <v>2</v>
      </c>
      <c r="H271" s="186">
        <f>'Прил.14'!H271</f>
        <v>73</v>
      </c>
      <c r="I271" s="186">
        <f>'Прил.14'!I271</f>
        <v>73</v>
      </c>
    </row>
    <row r="272" spans="2:9" ht="38.25" hidden="1">
      <c r="B272" s="87" t="s">
        <v>507</v>
      </c>
      <c r="C272" s="80" t="s">
        <v>724</v>
      </c>
      <c r="D272" s="80" t="s">
        <v>726</v>
      </c>
      <c r="E272" s="115" t="s">
        <v>508</v>
      </c>
      <c r="F272" s="35"/>
      <c r="G272" s="80"/>
      <c r="H272" s="186">
        <f>'Прил.14'!H272</f>
        <v>493.1</v>
      </c>
      <c r="I272" s="186">
        <f>'Прил.14'!I272</f>
        <v>493.1</v>
      </c>
    </row>
    <row r="273" spans="2:9" ht="38.25" hidden="1">
      <c r="B273" s="87" t="s">
        <v>194</v>
      </c>
      <c r="C273" s="80" t="s">
        <v>724</v>
      </c>
      <c r="D273" s="80" t="s">
        <v>726</v>
      </c>
      <c r="E273" s="115" t="s">
        <v>520</v>
      </c>
      <c r="F273" s="35"/>
      <c r="G273" s="80"/>
      <c r="H273" s="186">
        <f>'Прил.14'!H273</f>
        <v>493.1</v>
      </c>
      <c r="I273" s="186">
        <f>'Прил.14'!I273</f>
        <v>493.1</v>
      </c>
    </row>
    <row r="274" spans="2:9" ht="12.75" hidden="1">
      <c r="B274" s="87" t="s">
        <v>13</v>
      </c>
      <c r="C274" s="80" t="s">
        <v>724</v>
      </c>
      <c r="D274" s="80" t="s">
        <v>726</v>
      </c>
      <c r="E274" s="115" t="s">
        <v>520</v>
      </c>
      <c r="F274" s="80" t="s">
        <v>14</v>
      </c>
      <c r="G274" s="80"/>
      <c r="H274" s="186">
        <f>'Прил.14'!H274</f>
        <v>493.1</v>
      </c>
      <c r="I274" s="186">
        <f>'Прил.14'!I274</f>
        <v>493.1</v>
      </c>
    </row>
    <row r="275" spans="2:9" ht="12.75" hidden="1">
      <c r="B275" s="87" t="s">
        <v>210</v>
      </c>
      <c r="C275" s="80" t="s">
        <v>724</v>
      </c>
      <c r="D275" s="80" t="s">
        <v>726</v>
      </c>
      <c r="E275" s="115" t="s">
        <v>520</v>
      </c>
      <c r="F275" s="35">
        <v>612</v>
      </c>
      <c r="G275" s="80"/>
      <c r="H275" s="186">
        <f>'Прил.14'!H275</f>
        <v>493.1</v>
      </c>
      <c r="I275" s="186">
        <f>'Прил.14'!I275</f>
        <v>493.1</v>
      </c>
    </row>
    <row r="276" spans="2:9" ht="12.75" hidden="1">
      <c r="B276" s="87" t="s">
        <v>762</v>
      </c>
      <c r="C276" s="80" t="s">
        <v>724</v>
      </c>
      <c r="D276" s="80" t="s">
        <v>726</v>
      </c>
      <c r="E276" s="115" t="s">
        <v>520</v>
      </c>
      <c r="F276" s="35">
        <v>612</v>
      </c>
      <c r="G276" s="80">
        <v>2</v>
      </c>
      <c r="H276" s="186">
        <f>'Прил.14'!H276</f>
        <v>493.1</v>
      </c>
      <c r="I276" s="186">
        <f>'Прил.14'!I276</f>
        <v>493.1</v>
      </c>
    </row>
    <row r="277" spans="2:9" ht="12.75">
      <c r="B277" s="87" t="s">
        <v>363</v>
      </c>
      <c r="C277" s="80" t="s">
        <v>724</v>
      </c>
      <c r="D277" s="80" t="s">
        <v>727</v>
      </c>
      <c r="E277" s="80"/>
      <c r="F277" s="80"/>
      <c r="G277" s="80"/>
      <c r="H277" s="186">
        <f>'Прил.14'!H277</f>
        <v>1459.1000000000001</v>
      </c>
      <c r="I277" s="186">
        <f>'Прил.14'!I277</f>
        <v>1496.5</v>
      </c>
    </row>
    <row r="278" spans="2:9" ht="12.75" customHeight="1" hidden="1">
      <c r="B278" s="96" t="s">
        <v>764</v>
      </c>
      <c r="C278" s="80" t="s">
        <v>724</v>
      </c>
      <c r="D278" s="80" t="s">
        <v>727</v>
      </c>
      <c r="E278" s="115" t="s">
        <v>765</v>
      </c>
      <c r="F278" s="79"/>
      <c r="G278" s="79"/>
      <c r="H278" s="186">
        <f>'Прил.14'!H278</f>
        <v>0</v>
      </c>
      <c r="I278" s="186">
        <f>'Прил.14'!I278</f>
        <v>0</v>
      </c>
    </row>
    <row r="279" spans="2:9" ht="25.5" customHeight="1" hidden="1">
      <c r="B279" s="96" t="s">
        <v>225</v>
      </c>
      <c r="C279" s="80" t="s">
        <v>724</v>
      </c>
      <c r="D279" s="80" t="s">
        <v>727</v>
      </c>
      <c r="E279" s="115" t="s">
        <v>521</v>
      </c>
      <c r="F279" s="121"/>
      <c r="G279" s="121"/>
      <c r="H279" s="186">
        <f>'Прил.14'!H279</f>
        <v>0</v>
      </c>
      <c r="I279" s="186">
        <f>'Прил.14'!I279</f>
        <v>0</v>
      </c>
    </row>
    <row r="280" spans="2:9" ht="12.75" customHeight="1" hidden="1">
      <c r="B280" s="96" t="s">
        <v>522</v>
      </c>
      <c r="C280" s="80" t="s">
        <v>724</v>
      </c>
      <c r="D280" s="80" t="s">
        <v>727</v>
      </c>
      <c r="E280" s="115" t="s">
        <v>521</v>
      </c>
      <c r="F280" s="121">
        <v>300</v>
      </c>
      <c r="G280" s="121"/>
      <c r="H280" s="186">
        <f>'Прил.14'!H280</f>
        <v>0</v>
      </c>
      <c r="I280" s="186">
        <f>'Прил.14'!I280</f>
        <v>0</v>
      </c>
    </row>
    <row r="281" spans="2:9" ht="12.75" customHeight="1" hidden="1">
      <c r="B281" s="96" t="s">
        <v>139</v>
      </c>
      <c r="C281" s="80" t="s">
        <v>724</v>
      </c>
      <c r="D281" s="80" t="s">
        <v>727</v>
      </c>
      <c r="E281" s="115" t="s">
        <v>521</v>
      </c>
      <c r="F281" s="121">
        <v>320</v>
      </c>
      <c r="G281" s="121"/>
      <c r="H281" s="186">
        <f>'Прил.14'!H281</f>
        <v>0</v>
      </c>
      <c r="I281" s="186">
        <f>'Прил.14'!I281</f>
        <v>0</v>
      </c>
    </row>
    <row r="282" spans="2:9" ht="12.75" customHeight="1" hidden="1">
      <c r="B282" s="87" t="s">
        <v>739</v>
      </c>
      <c r="C282" s="80" t="s">
        <v>724</v>
      </c>
      <c r="D282" s="80" t="s">
        <v>727</v>
      </c>
      <c r="E282" s="115" t="s">
        <v>521</v>
      </c>
      <c r="F282" s="121">
        <v>320</v>
      </c>
      <c r="G282" s="121">
        <v>3</v>
      </c>
      <c r="H282" s="186">
        <f>'Прил.14'!H282</f>
        <v>0</v>
      </c>
      <c r="I282" s="186">
        <f>'Прил.14'!I282</f>
        <v>0</v>
      </c>
    </row>
    <row r="283" spans="2:9" ht="25.5" customHeight="1" hidden="1">
      <c r="B283" s="87" t="s">
        <v>523</v>
      </c>
      <c r="C283" s="80" t="s">
        <v>724</v>
      </c>
      <c r="D283" s="80" t="s">
        <v>727</v>
      </c>
      <c r="E283" s="121" t="s">
        <v>524</v>
      </c>
      <c r="F283" s="80"/>
      <c r="G283" s="80"/>
      <c r="H283" s="186">
        <f>'Прил.14'!H283</f>
        <v>0</v>
      </c>
      <c r="I283" s="186">
        <f>'Прил.14'!I283</f>
        <v>0</v>
      </c>
    </row>
    <row r="284" spans="2:9" ht="38.25" customHeight="1" hidden="1">
      <c r="B284" s="87" t="s">
        <v>525</v>
      </c>
      <c r="C284" s="80" t="s">
        <v>724</v>
      </c>
      <c r="D284" s="80" t="s">
        <v>727</v>
      </c>
      <c r="E284" s="121" t="s">
        <v>526</v>
      </c>
      <c r="F284" s="80"/>
      <c r="G284" s="80"/>
      <c r="H284" s="186">
        <f>'Прил.14'!H284</f>
        <v>0</v>
      </c>
      <c r="I284" s="186">
        <f>'Прил.14'!I284</f>
        <v>0</v>
      </c>
    </row>
    <row r="285" spans="2:9" ht="38.25" customHeight="1" hidden="1">
      <c r="B285" s="87" t="s">
        <v>527</v>
      </c>
      <c r="C285" s="80" t="s">
        <v>724</v>
      </c>
      <c r="D285" s="80" t="s">
        <v>727</v>
      </c>
      <c r="E285" s="121" t="s">
        <v>528</v>
      </c>
      <c r="F285" s="35"/>
      <c r="G285" s="80"/>
      <c r="H285" s="186">
        <f>'Прил.14'!H285</f>
        <v>0</v>
      </c>
      <c r="I285" s="186">
        <f>'Прил.14'!I285</f>
        <v>0</v>
      </c>
    </row>
    <row r="286" spans="2:9" ht="12.75" customHeight="1" hidden="1">
      <c r="B286" s="96" t="s">
        <v>775</v>
      </c>
      <c r="C286" s="80" t="s">
        <v>724</v>
      </c>
      <c r="D286" s="80" t="s">
        <v>727</v>
      </c>
      <c r="E286" s="121" t="s">
        <v>528</v>
      </c>
      <c r="F286" s="80" t="s">
        <v>776</v>
      </c>
      <c r="G286" s="80"/>
      <c r="H286" s="186">
        <f>'Прил.14'!H286</f>
        <v>0</v>
      </c>
      <c r="I286" s="186">
        <f>'Прил.14'!I286</f>
        <v>0</v>
      </c>
    </row>
    <row r="287" spans="2:9" ht="12.75" customHeight="1" hidden="1">
      <c r="B287" s="96" t="s">
        <v>777</v>
      </c>
      <c r="C287" s="80" t="s">
        <v>724</v>
      </c>
      <c r="D287" s="80" t="s">
        <v>727</v>
      </c>
      <c r="E287" s="121" t="s">
        <v>528</v>
      </c>
      <c r="F287" s="80" t="s">
        <v>778</v>
      </c>
      <c r="G287" s="80"/>
      <c r="H287" s="186">
        <f>'Прил.14'!H287</f>
        <v>0</v>
      </c>
      <c r="I287" s="186">
        <f>'Прил.14'!I287</f>
        <v>0</v>
      </c>
    </row>
    <row r="288" spans="2:9" ht="12.75" customHeight="1" hidden="1">
      <c r="B288" s="87" t="s">
        <v>762</v>
      </c>
      <c r="C288" s="80" t="s">
        <v>724</v>
      </c>
      <c r="D288" s="80" t="s">
        <v>727</v>
      </c>
      <c r="E288" s="121" t="s">
        <v>528</v>
      </c>
      <c r="F288" s="80" t="s">
        <v>778</v>
      </c>
      <c r="G288" s="80">
        <v>2</v>
      </c>
      <c r="H288" s="186">
        <f>'Прил.14'!H288</f>
        <v>0</v>
      </c>
      <c r="I288" s="186">
        <f>'Прил.14'!I288</f>
        <v>0</v>
      </c>
    </row>
    <row r="289" spans="2:9" ht="38.25" customHeight="1" hidden="1">
      <c r="B289" s="87" t="s">
        <v>529</v>
      </c>
      <c r="C289" s="80" t="s">
        <v>724</v>
      </c>
      <c r="D289" s="80" t="s">
        <v>727</v>
      </c>
      <c r="E289" s="121" t="s">
        <v>530</v>
      </c>
      <c r="F289" s="80"/>
      <c r="G289" s="80"/>
      <c r="H289" s="186">
        <f>'Прил.14'!H289</f>
        <v>0</v>
      </c>
      <c r="I289" s="186">
        <f>'Прил.14'!I289</f>
        <v>0</v>
      </c>
    </row>
    <row r="290" spans="2:9" ht="38.25" customHeight="1" hidden="1">
      <c r="B290" s="87" t="s">
        <v>129</v>
      </c>
      <c r="C290" s="80" t="s">
        <v>724</v>
      </c>
      <c r="D290" s="80" t="s">
        <v>727</v>
      </c>
      <c r="E290" s="121" t="s">
        <v>130</v>
      </c>
      <c r="F290" s="80"/>
      <c r="G290" s="80"/>
      <c r="H290" s="186">
        <f>'Прил.14'!H290</f>
        <v>0</v>
      </c>
      <c r="I290" s="186">
        <f>'Прил.14'!I290</f>
        <v>0</v>
      </c>
    </row>
    <row r="291" spans="2:9" ht="12.75" customHeight="1" hidden="1">
      <c r="B291" s="96" t="s">
        <v>775</v>
      </c>
      <c r="C291" s="80" t="s">
        <v>724</v>
      </c>
      <c r="D291" s="80" t="s">
        <v>727</v>
      </c>
      <c r="E291" s="121" t="s">
        <v>130</v>
      </c>
      <c r="F291" s="80" t="s">
        <v>776</v>
      </c>
      <c r="G291" s="80"/>
      <c r="H291" s="186">
        <f>'Прил.14'!H291</f>
        <v>0</v>
      </c>
      <c r="I291" s="186">
        <f>'Прил.14'!I291</f>
        <v>0</v>
      </c>
    </row>
    <row r="292" spans="2:9" ht="12.75" customHeight="1" hidden="1">
      <c r="B292" s="96" t="s">
        <v>777</v>
      </c>
      <c r="C292" s="80" t="s">
        <v>724</v>
      </c>
      <c r="D292" s="80" t="s">
        <v>727</v>
      </c>
      <c r="E292" s="121" t="s">
        <v>130</v>
      </c>
      <c r="F292" s="80" t="s">
        <v>778</v>
      </c>
      <c r="G292" s="80"/>
      <c r="H292" s="186">
        <f>'Прил.14'!H292</f>
        <v>0</v>
      </c>
      <c r="I292" s="186">
        <f>'Прил.14'!I292</f>
        <v>0</v>
      </c>
    </row>
    <row r="293" spans="2:9" ht="12.75" customHeight="1" hidden="1">
      <c r="B293" s="87" t="s">
        <v>762</v>
      </c>
      <c r="C293" s="80" t="s">
        <v>724</v>
      </c>
      <c r="D293" s="80" t="s">
        <v>727</v>
      </c>
      <c r="E293" s="121" t="s">
        <v>130</v>
      </c>
      <c r="F293" s="80" t="s">
        <v>778</v>
      </c>
      <c r="G293" s="80">
        <v>2</v>
      </c>
      <c r="H293" s="186">
        <f>'Прил.14'!H293</f>
        <v>0</v>
      </c>
      <c r="I293" s="186">
        <f>'Прил.14'!I293</f>
        <v>0</v>
      </c>
    </row>
    <row r="294" spans="2:9" ht="25.5" customHeight="1" hidden="1">
      <c r="B294" s="87" t="s">
        <v>823</v>
      </c>
      <c r="C294" s="80" t="s">
        <v>724</v>
      </c>
      <c r="D294" s="80" t="s">
        <v>727</v>
      </c>
      <c r="E294" s="121" t="s">
        <v>131</v>
      </c>
      <c r="F294" s="80"/>
      <c r="G294" s="80"/>
      <c r="H294" s="186">
        <f>'Прил.14'!H294</f>
        <v>0</v>
      </c>
      <c r="I294" s="186">
        <f>'Прил.14'!I294</f>
        <v>0</v>
      </c>
    </row>
    <row r="295" spans="2:9" ht="38.25" customHeight="1" hidden="1">
      <c r="B295" s="87" t="s">
        <v>195</v>
      </c>
      <c r="C295" s="80" t="s">
        <v>724</v>
      </c>
      <c r="D295" s="80" t="s">
        <v>727</v>
      </c>
      <c r="E295" s="121" t="s">
        <v>574</v>
      </c>
      <c r="F295" s="80"/>
      <c r="G295" s="80"/>
      <c r="H295" s="186">
        <f>'Прил.14'!H295</f>
        <v>0</v>
      </c>
      <c r="I295" s="186">
        <f>'Прил.14'!I295</f>
        <v>0</v>
      </c>
    </row>
    <row r="296" spans="2:9" ht="38.25" customHeight="1" hidden="1">
      <c r="B296" s="87" t="s">
        <v>196</v>
      </c>
      <c r="C296" s="80" t="s">
        <v>724</v>
      </c>
      <c r="D296" s="80" t="s">
        <v>727</v>
      </c>
      <c r="E296" s="131" t="s">
        <v>576</v>
      </c>
      <c r="F296" s="80"/>
      <c r="G296" s="80"/>
      <c r="H296" s="186">
        <f>'Прил.14'!H296</f>
        <v>0</v>
      </c>
      <c r="I296" s="186">
        <f>'Прил.14'!I296</f>
        <v>0</v>
      </c>
    </row>
    <row r="297" spans="2:9" ht="12.75" customHeight="1" hidden="1">
      <c r="B297" s="96" t="s">
        <v>775</v>
      </c>
      <c r="C297" s="80" t="s">
        <v>724</v>
      </c>
      <c r="D297" s="80" t="s">
        <v>727</v>
      </c>
      <c r="E297" s="131" t="s">
        <v>576</v>
      </c>
      <c r="F297" s="80" t="s">
        <v>776</v>
      </c>
      <c r="G297" s="80"/>
      <c r="H297" s="186">
        <f>'Прил.14'!H297</f>
        <v>0</v>
      </c>
      <c r="I297" s="186">
        <f>'Прил.14'!I297</f>
        <v>0</v>
      </c>
    </row>
    <row r="298" spans="2:9" ht="12.75" customHeight="1" hidden="1">
      <c r="B298" s="96" t="s">
        <v>777</v>
      </c>
      <c r="C298" s="80" t="s">
        <v>724</v>
      </c>
      <c r="D298" s="80" t="s">
        <v>727</v>
      </c>
      <c r="E298" s="131" t="s">
        <v>576</v>
      </c>
      <c r="F298" s="80" t="s">
        <v>778</v>
      </c>
      <c r="G298" s="80"/>
      <c r="H298" s="186">
        <f>'Прил.14'!H298</f>
        <v>0</v>
      </c>
      <c r="I298" s="186">
        <f>'Прил.14'!I298</f>
        <v>0</v>
      </c>
    </row>
    <row r="299" spans="2:9" ht="12.75" customHeight="1" hidden="1">
      <c r="B299" s="87" t="s">
        <v>762</v>
      </c>
      <c r="C299" s="80" t="s">
        <v>724</v>
      </c>
      <c r="D299" s="80" t="s">
        <v>727</v>
      </c>
      <c r="E299" s="131" t="s">
        <v>576</v>
      </c>
      <c r="F299" s="80" t="s">
        <v>778</v>
      </c>
      <c r="G299" s="80">
        <v>2</v>
      </c>
      <c r="H299" s="186">
        <f>'Прил.14'!H299</f>
        <v>0</v>
      </c>
      <c r="I299" s="186">
        <f>'Прил.14'!I299</f>
        <v>0</v>
      </c>
    </row>
    <row r="300" spans="2:9" ht="25.5" hidden="1">
      <c r="B300" s="87" t="s">
        <v>577</v>
      </c>
      <c r="C300" s="80" t="s">
        <v>724</v>
      </c>
      <c r="D300" s="80" t="s">
        <v>727</v>
      </c>
      <c r="E300" s="121" t="s">
        <v>578</v>
      </c>
      <c r="F300" s="121"/>
      <c r="G300" s="121"/>
      <c r="H300" s="186">
        <f>'Прил.14'!H300</f>
        <v>73</v>
      </c>
      <c r="I300" s="186">
        <f>'Прил.14'!I300</f>
        <v>73</v>
      </c>
    </row>
    <row r="301" spans="2:9" ht="25.5" hidden="1">
      <c r="B301" s="87" t="s">
        <v>579</v>
      </c>
      <c r="C301" s="80" t="s">
        <v>724</v>
      </c>
      <c r="D301" s="80" t="s">
        <v>727</v>
      </c>
      <c r="E301" s="121" t="s">
        <v>580</v>
      </c>
      <c r="F301" s="121"/>
      <c r="G301" s="121"/>
      <c r="H301" s="186">
        <f>'Прил.14'!H301</f>
        <v>73</v>
      </c>
      <c r="I301" s="186">
        <f>'Прил.14'!I301</f>
        <v>73</v>
      </c>
    </row>
    <row r="302" spans="2:9" ht="12.75" hidden="1">
      <c r="B302" s="96" t="s">
        <v>775</v>
      </c>
      <c r="C302" s="80" t="s">
        <v>724</v>
      </c>
      <c r="D302" s="80" t="s">
        <v>727</v>
      </c>
      <c r="E302" s="121" t="s">
        <v>580</v>
      </c>
      <c r="F302" s="80" t="s">
        <v>776</v>
      </c>
      <c r="G302" s="80"/>
      <c r="H302" s="186">
        <f>'Прил.14'!H302</f>
        <v>73</v>
      </c>
      <c r="I302" s="186">
        <f>'Прил.14'!I302</f>
        <v>73</v>
      </c>
    </row>
    <row r="303" spans="2:9" ht="12.75" hidden="1">
      <c r="B303" s="96" t="s">
        <v>777</v>
      </c>
      <c r="C303" s="80" t="s">
        <v>724</v>
      </c>
      <c r="D303" s="80" t="s">
        <v>727</v>
      </c>
      <c r="E303" s="121" t="s">
        <v>580</v>
      </c>
      <c r="F303" s="80" t="s">
        <v>778</v>
      </c>
      <c r="G303" s="80"/>
      <c r="H303" s="186">
        <f>'Прил.14'!H303</f>
        <v>73</v>
      </c>
      <c r="I303" s="186">
        <f>'Прил.14'!I303</f>
        <v>73</v>
      </c>
    </row>
    <row r="304" spans="2:9" ht="12.75" hidden="1">
      <c r="B304" s="87" t="s">
        <v>762</v>
      </c>
      <c r="C304" s="80" t="s">
        <v>724</v>
      </c>
      <c r="D304" s="80" t="s">
        <v>727</v>
      </c>
      <c r="E304" s="121" t="s">
        <v>580</v>
      </c>
      <c r="F304" s="80" t="s">
        <v>778</v>
      </c>
      <c r="G304" s="80">
        <v>2</v>
      </c>
      <c r="H304" s="186">
        <f>'Прил.14'!H304</f>
        <v>73</v>
      </c>
      <c r="I304" s="186">
        <f>'Прил.14'!I304</f>
        <v>73</v>
      </c>
    </row>
    <row r="305" spans="2:9" ht="25.5" hidden="1">
      <c r="B305" s="87" t="s">
        <v>581</v>
      </c>
      <c r="C305" s="80" t="s">
        <v>724</v>
      </c>
      <c r="D305" s="80" t="s">
        <v>727</v>
      </c>
      <c r="E305" s="80" t="s">
        <v>582</v>
      </c>
      <c r="F305" s="80"/>
      <c r="G305" s="80"/>
      <c r="H305" s="186">
        <f>'Прил.14'!H305</f>
        <v>1</v>
      </c>
      <c r="I305" s="186">
        <f>'Прил.14'!I305</f>
        <v>0</v>
      </c>
    </row>
    <row r="306" spans="2:9" ht="25.5" hidden="1">
      <c r="B306" s="87" t="s">
        <v>583</v>
      </c>
      <c r="C306" s="80" t="s">
        <v>724</v>
      </c>
      <c r="D306" s="80" t="s">
        <v>727</v>
      </c>
      <c r="E306" s="80" t="s">
        <v>584</v>
      </c>
      <c r="F306" s="80"/>
      <c r="G306" s="80"/>
      <c r="H306" s="186">
        <f>'Прил.14'!H306</f>
        <v>1</v>
      </c>
      <c r="I306" s="186">
        <f>'Прил.14'!I306</f>
        <v>0</v>
      </c>
    </row>
    <row r="307" spans="2:9" ht="12.75" hidden="1">
      <c r="B307" s="96" t="s">
        <v>775</v>
      </c>
      <c r="C307" s="80" t="s">
        <v>724</v>
      </c>
      <c r="D307" s="80" t="s">
        <v>727</v>
      </c>
      <c r="E307" s="80" t="s">
        <v>584</v>
      </c>
      <c r="F307" s="80" t="s">
        <v>776</v>
      </c>
      <c r="G307" s="80"/>
      <c r="H307" s="186">
        <f>'Прил.14'!H307</f>
        <v>1</v>
      </c>
      <c r="I307" s="186">
        <f>'Прил.14'!I307</f>
        <v>0</v>
      </c>
    </row>
    <row r="308" spans="2:9" ht="12.75" hidden="1">
      <c r="B308" s="96" t="s">
        <v>777</v>
      </c>
      <c r="C308" s="80" t="s">
        <v>724</v>
      </c>
      <c r="D308" s="80" t="s">
        <v>727</v>
      </c>
      <c r="E308" s="80" t="s">
        <v>584</v>
      </c>
      <c r="F308" s="80" t="s">
        <v>778</v>
      </c>
      <c r="G308" s="80"/>
      <c r="H308" s="186">
        <f>'Прил.14'!H308</f>
        <v>1</v>
      </c>
      <c r="I308" s="186">
        <f>'Прил.14'!I308</f>
        <v>0</v>
      </c>
    </row>
    <row r="309" spans="2:9" ht="12.75" hidden="1">
      <c r="B309" s="87" t="s">
        <v>762</v>
      </c>
      <c r="C309" s="80" t="s">
        <v>724</v>
      </c>
      <c r="D309" s="80" t="s">
        <v>727</v>
      </c>
      <c r="E309" s="80" t="s">
        <v>584</v>
      </c>
      <c r="F309" s="80" t="s">
        <v>778</v>
      </c>
      <c r="G309" s="80">
        <v>2</v>
      </c>
      <c r="H309" s="186">
        <f>'Прил.14'!H309</f>
        <v>1</v>
      </c>
      <c r="I309" s="186">
        <f>'Прил.14'!I309</f>
        <v>0</v>
      </c>
    </row>
    <row r="310" spans="2:9" ht="12.75" hidden="1">
      <c r="B310" s="87" t="s">
        <v>589</v>
      </c>
      <c r="C310" s="80" t="s">
        <v>724</v>
      </c>
      <c r="D310" s="80" t="s">
        <v>727</v>
      </c>
      <c r="E310" s="121" t="s">
        <v>590</v>
      </c>
      <c r="F310" s="121"/>
      <c r="G310" s="121"/>
      <c r="H310" s="186">
        <f>'Прил.14'!H310</f>
        <v>65</v>
      </c>
      <c r="I310" s="186">
        <f>'Прил.14'!I310</f>
        <v>65</v>
      </c>
    </row>
    <row r="311" spans="2:9" ht="25.5" hidden="1">
      <c r="B311" s="87" t="s">
        <v>591</v>
      </c>
      <c r="C311" s="80" t="s">
        <v>724</v>
      </c>
      <c r="D311" s="80" t="s">
        <v>727</v>
      </c>
      <c r="E311" s="121" t="s">
        <v>592</v>
      </c>
      <c r="F311" s="121"/>
      <c r="G311" s="121"/>
      <c r="H311" s="186">
        <f>'Прил.14'!H311</f>
        <v>35.5</v>
      </c>
      <c r="I311" s="186">
        <f>'Прил.14'!I311</f>
        <v>35.5</v>
      </c>
    </row>
    <row r="312" spans="2:9" ht="38.25" hidden="1">
      <c r="B312" s="87" t="s">
        <v>593</v>
      </c>
      <c r="C312" s="80" t="s">
        <v>724</v>
      </c>
      <c r="D312" s="80" t="s">
        <v>727</v>
      </c>
      <c r="E312" s="121" t="s">
        <v>594</v>
      </c>
      <c r="F312" s="80"/>
      <c r="G312" s="80"/>
      <c r="H312" s="186">
        <f>'Прил.14'!H312</f>
        <v>35.5</v>
      </c>
      <c r="I312" s="186">
        <f>'Прил.14'!I312</f>
        <v>35.5</v>
      </c>
    </row>
    <row r="313" spans="2:9" ht="12.75" hidden="1">
      <c r="B313" s="96" t="s">
        <v>775</v>
      </c>
      <c r="C313" s="80" t="s">
        <v>724</v>
      </c>
      <c r="D313" s="80" t="s">
        <v>727</v>
      </c>
      <c r="E313" s="121" t="s">
        <v>594</v>
      </c>
      <c r="F313" s="80" t="s">
        <v>776</v>
      </c>
      <c r="G313" s="80"/>
      <c r="H313" s="186">
        <f>'Прил.14'!H313</f>
        <v>35.5</v>
      </c>
      <c r="I313" s="186">
        <f>'Прил.14'!I313</f>
        <v>35.5</v>
      </c>
    </row>
    <row r="314" spans="2:9" ht="12.75" hidden="1">
      <c r="B314" s="96" t="s">
        <v>777</v>
      </c>
      <c r="C314" s="80" t="s">
        <v>724</v>
      </c>
      <c r="D314" s="80" t="s">
        <v>727</v>
      </c>
      <c r="E314" s="121" t="s">
        <v>594</v>
      </c>
      <c r="F314" s="80" t="s">
        <v>778</v>
      </c>
      <c r="G314" s="80"/>
      <c r="H314" s="186">
        <f>'Прил.14'!H314</f>
        <v>35.5</v>
      </c>
      <c r="I314" s="186">
        <f>'Прил.14'!I314</f>
        <v>35.5</v>
      </c>
    </row>
    <row r="315" spans="2:9" ht="12.75" hidden="1">
      <c r="B315" s="87" t="s">
        <v>762</v>
      </c>
      <c r="C315" s="80" t="s">
        <v>724</v>
      </c>
      <c r="D315" s="80" t="s">
        <v>727</v>
      </c>
      <c r="E315" s="121" t="s">
        <v>594</v>
      </c>
      <c r="F315" s="80" t="s">
        <v>778</v>
      </c>
      <c r="G315" s="80">
        <v>2</v>
      </c>
      <c r="H315" s="186">
        <f>'Прил.14'!H315</f>
        <v>35.5</v>
      </c>
      <c r="I315" s="186">
        <f>'Прил.14'!I315</f>
        <v>35.5</v>
      </c>
    </row>
    <row r="316" spans="2:10" ht="25.5" hidden="1">
      <c r="B316" s="87" t="s">
        <v>595</v>
      </c>
      <c r="C316" s="80" t="s">
        <v>724</v>
      </c>
      <c r="D316" s="80" t="s">
        <v>727</v>
      </c>
      <c r="E316" s="121" t="s">
        <v>596</v>
      </c>
      <c r="F316" s="80"/>
      <c r="G316" s="80"/>
      <c r="H316" s="186">
        <f>'Прил.14'!H316</f>
        <v>18</v>
      </c>
      <c r="I316" s="186">
        <f>'Прил.14'!I316</f>
        <v>18</v>
      </c>
      <c r="J316" s="88"/>
    </row>
    <row r="317" spans="2:9" ht="25.5" hidden="1">
      <c r="B317" s="87" t="s">
        <v>597</v>
      </c>
      <c r="C317" s="80" t="s">
        <v>724</v>
      </c>
      <c r="D317" s="80" t="s">
        <v>727</v>
      </c>
      <c r="E317" s="121" t="s">
        <v>598</v>
      </c>
      <c r="F317" s="35"/>
      <c r="G317" s="80"/>
      <c r="H317" s="186">
        <f>'Прил.14'!H317</f>
        <v>18</v>
      </c>
      <c r="I317" s="186">
        <f>'Прил.14'!I317</f>
        <v>18</v>
      </c>
    </row>
    <row r="318" spans="2:9" ht="12.75" hidden="1">
      <c r="B318" s="96" t="s">
        <v>775</v>
      </c>
      <c r="C318" s="80" t="s">
        <v>724</v>
      </c>
      <c r="D318" s="80" t="s">
        <v>727</v>
      </c>
      <c r="E318" s="121" t="s">
        <v>598</v>
      </c>
      <c r="F318" s="80" t="s">
        <v>776</v>
      </c>
      <c r="G318" s="80"/>
      <c r="H318" s="186">
        <f>'Прил.14'!H318</f>
        <v>18</v>
      </c>
      <c r="I318" s="186">
        <f>'Прил.14'!I318</f>
        <v>18</v>
      </c>
    </row>
    <row r="319" spans="2:9" ht="12.75" hidden="1">
      <c r="B319" s="96" t="s">
        <v>777</v>
      </c>
      <c r="C319" s="80" t="s">
        <v>724</v>
      </c>
      <c r="D319" s="80" t="s">
        <v>727</v>
      </c>
      <c r="E319" s="121" t="s">
        <v>598</v>
      </c>
      <c r="F319" s="80" t="s">
        <v>778</v>
      </c>
      <c r="G319" s="80"/>
      <c r="H319" s="186">
        <f>'Прил.14'!H319</f>
        <v>18</v>
      </c>
      <c r="I319" s="186">
        <f>'Прил.14'!I319</f>
        <v>18</v>
      </c>
    </row>
    <row r="320" spans="2:9" ht="12.75" hidden="1">
      <c r="B320" s="87" t="s">
        <v>762</v>
      </c>
      <c r="C320" s="80" t="s">
        <v>724</v>
      </c>
      <c r="D320" s="80" t="s">
        <v>727</v>
      </c>
      <c r="E320" s="121" t="s">
        <v>598</v>
      </c>
      <c r="F320" s="80" t="s">
        <v>778</v>
      </c>
      <c r="G320" s="80">
        <v>2</v>
      </c>
      <c r="H320" s="186">
        <f>'Прил.14'!H320</f>
        <v>18</v>
      </c>
      <c r="I320" s="186">
        <f>'Прил.14'!I320</f>
        <v>18</v>
      </c>
    </row>
    <row r="321" spans="2:9" ht="25.5" hidden="1">
      <c r="B321" s="87" t="s">
        <v>599</v>
      </c>
      <c r="C321" s="80" t="s">
        <v>724</v>
      </c>
      <c r="D321" s="80" t="s">
        <v>727</v>
      </c>
      <c r="E321" s="121" t="s">
        <v>600</v>
      </c>
      <c r="F321" s="80"/>
      <c r="G321" s="80"/>
      <c r="H321" s="186">
        <f>'Прил.14'!H321</f>
        <v>11.5</v>
      </c>
      <c r="I321" s="186">
        <f>'Прил.14'!I321</f>
        <v>11.5</v>
      </c>
    </row>
    <row r="322" spans="2:9" ht="25.5" hidden="1">
      <c r="B322" s="87" t="s">
        <v>609</v>
      </c>
      <c r="C322" s="80" t="s">
        <v>724</v>
      </c>
      <c r="D322" s="80" t="s">
        <v>727</v>
      </c>
      <c r="E322" s="121" t="s">
        <v>610</v>
      </c>
      <c r="F322" s="35"/>
      <c r="G322" s="80"/>
      <c r="H322" s="186">
        <f>'Прил.14'!H322</f>
        <v>11.5</v>
      </c>
      <c r="I322" s="186">
        <f>'Прил.14'!I322</f>
        <v>11.5</v>
      </c>
    </row>
    <row r="323" spans="2:9" ht="12.75" hidden="1">
      <c r="B323" s="96" t="s">
        <v>775</v>
      </c>
      <c r="C323" s="80" t="s">
        <v>724</v>
      </c>
      <c r="D323" s="80" t="s">
        <v>727</v>
      </c>
      <c r="E323" s="121" t="s">
        <v>610</v>
      </c>
      <c r="F323" s="80" t="s">
        <v>776</v>
      </c>
      <c r="G323" s="80"/>
      <c r="H323" s="186">
        <f>'Прил.14'!H323</f>
        <v>11.5</v>
      </c>
      <c r="I323" s="186">
        <f>'Прил.14'!I323</f>
        <v>11.5</v>
      </c>
    </row>
    <row r="324" spans="2:9" ht="12.75" hidden="1">
      <c r="B324" s="96" t="s">
        <v>777</v>
      </c>
      <c r="C324" s="80" t="s">
        <v>724</v>
      </c>
      <c r="D324" s="80" t="s">
        <v>727</v>
      </c>
      <c r="E324" s="121" t="s">
        <v>610</v>
      </c>
      <c r="F324" s="80" t="s">
        <v>778</v>
      </c>
      <c r="G324" s="80"/>
      <c r="H324" s="186">
        <f>'Прил.14'!H324</f>
        <v>11.5</v>
      </c>
      <c r="I324" s="186">
        <f>'Прил.14'!I324</f>
        <v>11.5</v>
      </c>
    </row>
    <row r="325" spans="2:9" ht="12.75" hidden="1">
      <c r="B325" s="87" t="s">
        <v>762</v>
      </c>
      <c r="C325" s="80" t="s">
        <v>724</v>
      </c>
      <c r="D325" s="80" t="s">
        <v>727</v>
      </c>
      <c r="E325" s="121" t="s">
        <v>610</v>
      </c>
      <c r="F325" s="80" t="s">
        <v>778</v>
      </c>
      <c r="G325" s="80">
        <v>2</v>
      </c>
      <c r="H325" s="186">
        <f>'Прил.14'!H325</f>
        <v>11.5</v>
      </c>
      <c r="I325" s="186">
        <f>'Прил.14'!I325</f>
        <v>11.5</v>
      </c>
    </row>
    <row r="326" spans="2:9" ht="12.75" hidden="1">
      <c r="B326" s="87" t="s">
        <v>585</v>
      </c>
      <c r="C326" s="80" t="s">
        <v>724</v>
      </c>
      <c r="D326" s="80" t="s">
        <v>727</v>
      </c>
      <c r="E326" s="80" t="s">
        <v>586</v>
      </c>
      <c r="F326" s="80"/>
      <c r="G326" s="80"/>
      <c r="H326" s="186">
        <f>'Прил.14'!H326</f>
        <v>1260.1000000000001</v>
      </c>
      <c r="I326" s="186">
        <f>'Прил.14'!I326</f>
        <v>1298.5</v>
      </c>
    </row>
    <row r="327" spans="2:9" ht="25.5" hidden="1">
      <c r="B327" s="87" t="s">
        <v>587</v>
      </c>
      <c r="C327" s="80" t="s">
        <v>724</v>
      </c>
      <c r="D327" s="80" t="s">
        <v>727</v>
      </c>
      <c r="E327" s="80" t="s">
        <v>588</v>
      </c>
      <c r="F327" s="79"/>
      <c r="G327" s="80"/>
      <c r="H327" s="186">
        <f>'Прил.14'!H327</f>
        <v>1260.1000000000001</v>
      </c>
      <c r="I327" s="186">
        <f>'Прил.14'!I327</f>
        <v>1298.5</v>
      </c>
    </row>
    <row r="328" spans="2:9" ht="12.75" hidden="1">
      <c r="B328" s="96" t="s">
        <v>775</v>
      </c>
      <c r="C328" s="80" t="s">
        <v>724</v>
      </c>
      <c r="D328" s="80" t="s">
        <v>727</v>
      </c>
      <c r="E328" s="80" t="s">
        <v>588</v>
      </c>
      <c r="F328" s="80" t="s">
        <v>776</v>
      </c>
      <c r="G328" s="80"/>
      <c r="H328" s="186">
        <f>'Прил.14'!H328</f>
        <v>25.7</v>
      </c>
      <c r="I328" s="186">
        <f>'Прил.14'!I328</f>
        <v>30.8</v>
      </c>
    </row>
    <row r="329" spans="2:9" ht="12.75" hidden="1">
      <c r="B329" s="96" t="s">
        <v>777</v>
      </c>
      <c r="C329" s="80" t="s">
        <v>724</v>
      </c>
      <c r="D329" s="80" t="s">
        <v>727</v>
      </c>
      <c r="E329" s="80" t="s">
        <v>588</v>
      </c>
      <c r="F329" s="80" t="s">
        <v>778</v>
      </c>
      <c r="G329" s="80"/>
      <c r="H329" s="186">
        <f>'Прил.14'!H329</f>
        <v>25.7</v>
      </c>
      <c r="I329" s="186">
        <f>'Прил.14'!I329</f>
        <v>30.8</v>
      </c>
    </row>
    <row r="330" spans="2:9" ht="12.75" hidden="1">
      <c r="B330" s="87" t="s">
        <v>762</v>
      </c>
      <c r="C330" s="80" t="s">
        <v>724</v>
      </c>
      <c r="D330" s="80" t="s">
        <v>727</v>
      </c>
      <c r="E330" s="80" t="s">
        <v>588</v>
      </c>
      <c r="F330" s="80" t="s">
        <v>778</v>
      </c>
      <c r="G330" s="80">
        <v>2</v>
      </c>
      <c r="H330" s="186">
        <f>'Прил.14'!H330</f>
        <v>25.7</v>
      </c>
      <c r="I330" s="186">
        <f>'Прил.14'!I330</f>
        <v>30.8</v>
      </c>
    </row>
    <row r="331" spans="2:9" ht="12.75" hidden="1">
      <c r="B331" s="96" t="s">
        <v>522</v>
      </c>
      <c r="C331" s="80" t="s">
        <v>724</v>
      </c>
      <c r="D331" s="80" t="s">
        <v>727</v>
      </c>
      <c r="E331" s="80" t="s">
        <v>588</v>
      </c>
      <c r="F331" s="121">
        <v>300</v>
      </c>
      <c r="G331" s="80"/>
      <c r="H331" s="186">
        <f>'Прил.14'!H331</f>
        <v>90.2</v>
      </c>
      <c r="I331" s="186">
        <f>'Прил.14'!I331</f>
        <v>108.3</v>
      </c>
    </row>
    <row r="332" spans="2:9" ht="12.75" hidden="1">
      <c r="B332" s="96" t="s">
        <v>139</v>
      </c>
      <c r="C332" s="80" t="s">
        <v>724</v>
      </c>
      <c r="D332" s="80" t="s">
        <v>727</v>
      </c>
      <c r="E332" s="80" t="s">
        <v>588</v>
      </c>
      <c r="F332" s="121">
        <v>320</v>
      </c>
      <c r="G332" s="80"/>
      <c r="H332" s="186">
        <f>'Прил.14'!H332</f>
        <v>90.2</v>
      </c>
      <c r="I332" s="186">
        <f>'Прил.14'!I332</f>
        <v>108.3</v>
      </c>
    </row>
    <row r="333" spans="2:9" ht="12.75" hidden="1">
      <c r="B333" s="87" t="s">
        <v>762</v>
      </c>
      <c r="C333" s="80" t="s">
        <v>724</v>
      </c>
      <c r="D333" s="80" t="s">
        <v>727</v>
      </c>
      <c r="E333" s="80" t="s">
        <v>588</v>
      </c>
      <c r="F333" s="121">
        <v>320</v>
      </c>
      <c r="G333" s="80">
        <v>2</v>
      </c>
      <c r="H333" s="186">
        <f>'Прил.14'!H333</f>
        <v>90.2</v>
      </c>
      <c r="I333" s="186">
        <f>'Прил.14'!I333</f>
        <v>108.3</v>
      </c>
    </row>
    <row r="334" spans="2:9" ht="12.75" hidden="1">
      <c r="B334" s="87" t="s">
        <v>13</v>
      </c>
      <c r="C334" s="80" t="s">
        <v>724</v>
      </c>
      <c r="D334" s="80" t="s">
        <v>727</v>
      </c>
      <c r="E334" s="80" t="s">
        <v>588</v>
      </c>
      <c r="F334" s="80" t="s">
        <v>14</v>
      </c>
      <c r="G334" s="80"/>
      <c r="H334" s="186">
        <f>'Прил.14'!H334</f>
        <v>1144.2</v>
      </c>
      <c r="I334" s="186">
        <f>'Прил.14'!I334</f>
        <v>1159.4</v>
      </c>
    </row>
    <row r="335" spans="2:9" ht="25.5" hidden="1">
      <c r="B335" s="87" t="s">
        <v>294</v>
      </c>
      <c r="C335" s="80" t="s">
        <v>724</v>
      </c>
      <c r="D335" s="80" t="s">
        <v>727</v>
      </c>
      <c r="E335" s="80" t="s">
        <v>588</v>
      </c>
      <c r="F335" s="80" t="s">
        <v>293</v>
      </c>
      <c r="G335" s="80"/>
      <c r="H335" s="186">
        <f>'Прил.14'!H335</f>
        <v>1144.2</v>
      </c>
      <c r="I335" s="186">
        <f>'Прил.14'!I335</f>
        <v>1159.4</v>
      </c>
    </row>
    <row r="336" spans="2:9" ht="12.75" hidden="1">
      <c r="B336" s="87" t="s">
        <v>762</v>
      </c>
      <c r="C336" s="80" t="s">
        <v>724</v>
      </c>
      <c r="D336" s="80" t="s">
        <v>727</v>
      </c>
      <c r="E336" s="80" t="s">
        <v>588</v>
      </c>
      <c r="F336" s="80" t="s">
        <v>293</v>
      </c>
      <c r="G336" s="80">
        <v>2</v>
      </c>
      <c r="H336" s="186">
        <f>'Прил.14'!H336</f>
        <v>1144.2</v>
      </c>
      <c r="I336" s="186">
        <f>'Прил.14'!I336</f>
        <v>1159.4</v>
      </c>
    </row>
    <row r="337" spans="2:9" ht="25.5" hidden="1">
      <c r="B337" s="82" t="s">
        <v>516</v>
      </c>
      <c r="C337" s="80" t="s">
        <v>724</v>
      </c>
      <c r="D337" s="80" t="s">
        <v>727</v>
      </c>
      <c r="E337" s="157" t="s">
        <v>515</v>
      </c>
      <c r="F337" s="80"/>
      <c r="G337" s="80"/>
      <c r="H337" s="186">
        <f>'Прил.14'!H338</f>
        <v>60</v>
      </c>
      <c r="I337" s="186">
        <f>'Прил.14'!I338</f>
        <v>60</v>
      </c>
    </row>
    <row r="338" spans="2:9" ht="12.75" hidden="1">
      <c r="B338" s="87" t="s">
        <v>13</v>
      </c>
      <c r="C338" s="80" t="s">
        <v>724</v>
      </c>
      <c r="D338" s="80" t="s">
        <v>727</v>
      </c>
      <c r="E338" s="157" t="s">
        <v>515</v>
      </c>
      <c r="F338" s="80" t="s">
        <v>14</v>
      </c>
      <c r="G338" s="80"/>
      <c r="H338" s="186">
        <f>'Прил.14'!H339</f>
        <v>60</v>
      </c>
      <c r="I338" s="186">
        <f>'Прил.14'!I339</f>
        <v>60</v>
      </c>
    </row>
    <row r="339" spans="2:9" ht="25.5" hidden="1">
      <c r="B339" s="87" t="s">
        <v>294</v>
      </c>
      <c r="C339" s="80" t="s">
        <v>724</v>
      </c>
      <c r="D339" s="80" t="s">
        <v>727</v>
      </c>
      <c r="E339" s="157" t="s">
        <v>515</v>
      </c>
      <c r="F339" s="80" t="s">
        <v>293</v>
      </c>
      <c r="G339" s="80"/>
      <c r="H339" s="186">
        <f>'Прил.14'!H340</f>
        <v>60</v>
      </c>
      <c r="I339" s="186">
        <f>'Прил.14'!I340</f>
        <v>60</v>
      </c>
    </row>
    <row r="340" spans="2:9" ht="12.75" hidden="1">
      <c r="B340" s="87" t="s">
        <v>762</v>
      </c>
      <c r="C340" s="80" t="s">
        <v>724</v>
      </c>
      <c r="D340" s="80" t="s">
        <v>727</v>
      </c>
      <c r="E340" s="157" t="s">
        <v>515</v>
      </c>
      <c r="F340" s="80" t="s">
        <v>293</v>
      </c>
      <c r="G340" s="80">
        <v>2</v>
      </c>
      <c r="H340" s="186">
        <f>'Прил.14'!H341</f>
        <v>60</v>
      </c>
      <c r="I340" s="186">
        <f>'Прил.14'!I341</f>
        <v>60</v>
      </c>
    </row>
    <row r="341" spans="2:9" ht="12.75">
      <c r="B341" s="132" t="s">
        <v>347</v>
      </c>
      <c r="C341" s="80" t="s">
        <v>724</v>
      </c>
      <c r="D341" s="80" t="s">
        <v>728</v>
      </c>
      <c r="E341" s="80"/>
      <c r="F341" s="80"/>
      <c r="G341" s="80"/>
      <c r="H341" s="186">
        <f>'Прил.14'!H342</f>
        <v>1018.8000000000001</v>
      </c>
      <c r="I341" s="186">
        <f>'Прил.14'!I342</f>
        <v>1030</v>
      </c>
    </row>
    <row r="342" spans="2:9" ht="12.75" hidden="1">
      <c r="B342" s="96" t="s">
        <v>764</v>
      </c>
      <c r="C342" s="80" t="s">
        <v>724</v>
      </c>
      <c r="D342" s="80" t="s">
        <v>728</v>
      </c>
      <c r="E342" s="80" t="s">
        <v>765</v>
      </c>
      <c r="F342" s="80"/>
      <c r="G342" s="80"/>
      <c r="H342" s="185">
        <f>'Прил.14'!H343</f>
        <v>1018.8000000000001</v>
      </c>
      <c r="I342" s="185">
        <f>'Прил.14'!I343</f>
        <v>1030</v>
      </c>
    </row>
    <row r="343" spans="2:9" ht="38.25" hidden="1">
      <c r="B343" s="87" t="s">
        <v>226</v>
      </c>
      <c r="C343" s="80" t="s">
        <v>724</v>
      </c>
      <c r="D343" s="80" t="s">
        <v>728</v>
      </c>
      <c r="E343" s="80" t="s">
        <v>611</v>
      </c>
      <c r="F343" s="80"/>
      <c r="G343" s="80"/>
      <c r="H343" s="185">
        <f>'Прил.14'!H344</f>
        <v>1018.8000000000001</v>
      </c>
      <c r="I343" s="185">
        <f>'Прил.14'!I344</f>
        <v>1030</v>
      </c>
    </row>
    <row r="344" spans="2:9" ht="25.5" hidden="1">
      <c r="B344" s="87" t="s">
        <v>768</v>
      </c>
      <c r="C344" s="80" t="s">
        <v>724</v>
      </c>
      <c r="D344" s="80" t="s">
        <v>728</v>
      </c>
      <c r="E344" s="80" t="s">
        <v>611</v>
      </c>
      <c r="F344" s="80" t="s">
        <v>640</v>
      </c>
      <c r="G344" s="80"/>
      <c r="H344" s="185">
        <f>'Прил.14'!H345</f>
        <v>807.2</v>
      </c>
      <c r="I344" s="185">
        <f>'Прил.14'!I345</f>
        <v>809.2</v>
      </c>
    </row>
    <row r="345" spans="2:9" ht="12.75" hidden="1">
      <c r="B345" s="87" t="s">
        <v>769</v>
      </c>
      <c r="C345" s="80" t="s">
        <v>724</v>
      </c>
      <c r="D345" s="80" t="s">
        <v>728</v>
      </c>
      <c r="E345" s="80" t="s">
        <v>611</v>
      </c>
      <c r="F345" s="80" t="s">
        <v>770</v>
      </c>
      <c r="G345" s="80"/>
      <c r="H345" s="185">
        <f>'Прил.14'!H346</f>
        <v>807.2</v>
      </c>
      <c r="I345" s="185">
        <f>'Прил.14'!I346</f>
        <v>809.2</v>
      </c>
    </row>
    <row r="346" spans="2:9" ht="12.75" hidden="1">
      <c r="B346" s="87" t="s">
        <v>762</v>
      </c>
      <c r="C346" s="80" t="s">
        <v>724</v>
      </c>
      <c r="D346" s="80" t="s">
        <v>728</v>
      </c>
      <c r="E346" s="80" t="s">
        <v>611</v>
      </c>
      <c r="F346" s="80" t="s">
        <v>770</v>
      </c>
      <c r="G346" s="80">
        <v>2</v>
      </c>
      <c r="H346" s="185">
        <f>'Прил.14'!H347</f>
        <v>807.2</v>
      </c>
      <c r="I346" s="185">
        <f>'Прил.14'!I347</f>
        <v>809.2</v>
      </c>
    </row>
    <row r="347" spans="2:9" ht="12.75" hidden="1">
      <c r="B347" s="96" t="s">
        <v>775</v>
      </c>
      <c r="C347" s="80" t="s">
        <v>724</v>
      </c>
      <c r="D347" s="80" t="s">
        <v>728</v>
      </c>
      <c r="E347" s="80" t="s">
        <v>611</v>
      </c>
      <c r="F347" s="80" t="s">
        <v>776</v>
      </c>
      <c r="G347" s="80"/>
      <c r="H347" s="185">
        <f>'Прил.14'!H348</f>
        <v>210.1</v>
      </c>
      <c r="I347" s="185">
        <f>'Прил.14'!I348</f>
        <v>219.3</v>
      </c>
    </row>
    <row r="348" spans="2:9" ht="12.75" hidden="1">
      <c r="B348" s="96" t="s">
        <v>777</v>
      </c>
      <c r="C348" s="80" t="s">
        <v>724</v>
      </c>
      <c r="D348" s="80" t="s">
        <v>728</v>
      </c>
      <c r="E348" s="80" t="s">
        <v>611</v>
      </c>
      <c r="F348" s="80" t="s">
        <v>778</v>
      </c>
      <c r="G348" s="80"/>
      <c r="H348" s="185">
        <f>'Прил.14'!H349</f>
        <v>210.1</v>
      </c>
      <c r="I348" s="185">
        <f>'Прил.14'!I349</f>
        <v>219.3</v>
      </c>
    </row>
    <row r="349" spans="2:9" ht="12.75" hidden="1">
      <c r="B349" s="87" t="s">
        <v>762</v>
      </c>
      <c r="C349" s="80" t="s">
        <v>724</v>
      </c>
      <c r="D349" s="80" t="s">
        <v>728</v>
      </c>
      <c r="E349" s="80" t="s">
        <v>611</v>
      </c>
      <c r="F349" s="80" t="s">
        <v>778</v>
      </c>
      <c r="G349" s="80">
        <v>2</v>
      </c>
      <c r="H349" s="185">
        <f>'Прил.14'!H350</f>
        <v>210.1</v>
      </c>
      <c r="I349" s="185">
        <f>'Прил.14'!I350</f>
        <v>219.3</v>
      </c>
    </row>
    <row r="350" spans="2:9" ht="12.75" hidden="1">
      <c r="B350" s="96" t="s">
        <v>780</v>
      </c>
      <c r="C350" s="80" t="s">
        <v>724</v>
      </c>
      <c r="D350" s="80" t="s">
        <v>728</v>
      </c>
      <c r="E350" s="80" t="s">
        <v>611</v>
      </c>
      <c r="F350" s="80" t="s">
        <v>472</v>
      </c>
      <c r="G350" s="80"/>
      <c r="H350" s="185">
        <f>'Прил.14'!H351</f>
        <v>1.5</v>
      </c>
      <c r="I350" s="185">
        <f>'Прил.14'!I351</f>
        <v>1.5</v>
      </c>
    </row>
    <row r="351" spans="2:9" ht="12.75" hidden="1">
      <c r="B351" s="96" t="s">
        <v>781</v>
      </c>
      <c r="C351" s="80" t="s">
        <v>724</v>
      </c>
      <c r="D351" s="80" t="s">
        <v>728</v>
      </c>
      <c r="E351" s="80" t="s">
        <v>611</v>
      </c>
      <c r="F351" s="80" t="s">
        <v>782</v>
      </c>
      <c r="G351" s="80"/>
      <c r="H351" s="185">
        <f>'Прил.14'!H352</f>
        <v>1.5</v>
      </c>
      <c r="I351" s="185">
        <f>'Прил.14'!I352</f>
        <v>1.5</v>
      </c>
    </row>
    <row r="352" spans="2:9" ht="12.75" hidden="1">
      <c r="B352" s="87" t="s">
        <v>762</v>
      </c>
      <c r="C352" s="80" t="s">
        <v>724</v>
      </c>
      <c r="D352" s="80" t="s">
        <v>728</v>
      </c>
      <c r="E352" s="80" t="s">
        <v>611</v>
      </c>
      <c r="F352" s="80" t="s">
        <v>782</v>
      </c>
      <c r="G352" s="80">
        <v>2</v>
      </c>
      <c r="H352" s="185">
        <f>'Прил.14'!H353</f>
        <v>1.5</v>
      </c>
      <c r="I352" s="185">
        <f>'Прил.14'!I353</f>
        <v>1.5</v>
      </c>
    </row>
    <row r="353" spans="2:9" ht="12.75">
      <c r="B353" s="104" t="s">
        <v>348</v>
      </c>
      <c r="C353" s="79" t="s">
        <v>729</v>
      </c>
      <c r="D353" s="79"/>
      <c r="E353" s="79"/>
      <c r="F353" s="79"/>
      <c r="G353" s="79"/>
      <c r="H353" s="185">
        <f>'Прил.14'!H354</f>
        <v>7645.200000000001</v>
      </c>
      <c r="I353" s="185">
        <f>'Прил.14'!I354</f>
        <v>7608.6</v>
      </c>
    </row>
    <row r="354" spans="2:9" ht="12.75" hidden="1">
      <c r="B354" s="93" t="s">
        <v>758</v>
      </c>
      <c r="C354" s="94"/>
      <c r="D354" s="94"/>
      <c r="E354" s="94"/>
      <c r="F354" s="94"/>
      <c r="G354" s="94">
        <v>1</v>
      </c>
      <c r="H354" s="185">
        <f>'Прил.14'!H355</f>
        <v>2783</v>
      </c>
      <c r="I354" s="185">
        <f>'Прил.14'!I355</f>
        <v>2783</v>
      </c>
    </row>
    <row r="355" spans="2:9" ht="12.75" hidden="1">
      <c r="B355" s="93" t="s">
        <v>762</v>
      </c>
      <c r="C355" s="94"/>
      <c r="D355" s="94"/>
      <c r="E355" s="94"/>
      <c r="F355" s="94"/>
      <c r="G355" s="94">
        <v>2</v>
      </c>
      <c r="H355" s="185">
        <f>'Прил.14'!H356</f>
        <v>4862.200000000001</v>
      </c>
      <c r="I355" s="185">
        <f>'Прил.14'!I356</f>
        <v>4825.599999999999</v>
      </c>
    </row>
    <row r="356" spans="2:9" ht="12.75">
      <c r="B356" s="87" t="s">
        <v>349</v>
      </c>
      <c r="C356" s="80" t="s">
        <v>729</v>
      </c>
      <c r="D356" s="80" t="s">
        <v>730</v>
      </c>
      <c r="E356" s="80"/>
      <c r="F356" s="80"/>
      <c r="G356" s="80"/>
      <c r="H356" s="186">
        <f>'Прил.14'!H357</f>
        <v>7645.200000000001</v>
      </c>
      <c r="I356" s="186">
        <f>'Прил.14'!I357</f>
        <v>7608.6</v>
      </c>
    </row>
    <row r="357" spans="2:9" ht="12.75" hidden="1">
      <c r="B357" s="96" t="s">
        <v>764</v>
      </c>
      <c r="C357" s="80" t="s">
        <v>729</v>
      </c>
      <c r="D357" s="80" t="s">
        <v>730</v>
      </c>
      <c r="E357" s="80" t="s">
        <v>765</v>
      </c>
      <c r="F357" s="79"/>
      <c r="G357" s="79"/>
      <c r="H357" s="185">
        <f>'Прил.14'!H358</f>
        <v>7504.200000000001</v>
      </c>
      <c r="I357" s="185">
        <f>'Прил.14'!I358</f>
        <v>7472.6</v>
      </c>
    </row>
    <row r="358" spans="2:9" ht="25.5" hidden="1">
      <c r="B358" s="87" t="s">
        <v>227</v>
      </c>
      <c r="C358" s="80" t="s">
        <v>729</v>
      </c>
      <c r="D358" s="80" t="s">
        <v>730</v>
      </c>
      <c r="E358" s="80" t="s">
        <v>612</v>
      </c>
      <c r="F358" s="80"/>
      <c r="G358" s="80"/>
      <c r="H358" s="185">
        <f>'Прил.14'!H359</f>
        <v>3233.9</v>
      </c>
      <c r="I358" s="185">
        <f>'Прил.14'!I359</f>
        <v>3202.1</v>
      </c>
    </row>
    <row r="359" spans="2:9" ht="12.75" hidden="1">
      <c r="B359" s="87" t="s">
        <v>13</v>
      </c>
      <c r="C359" s="80" t="s">
        <v>729</v>
      </c>
      <c r="D359" s="80" t="s">
        <v>730</v>
      </c>
      <c r="E359" s="80" t="s">
        <v>612</v>
      </c>
      <c r="F359" s="80" t="s">
        <v>14</v>
      </c>
      <c r="G359" s="80"/>
      <c r="H359" s="185">
        <f>'Прил.14'!H360</f>
        <v>3233.9</v>
      </c>
      <c r="I359" s="185">
        <f>'Прил.14'!I360</f>
        <v>3202.1</v>
      </c>
    </row>
    <row r="360" spans="2:9" ht="25.5" hidden="1">
      <c r="B360" s="87" t="s">
        <v>294</v>
      </c>
      <c r="C360" s="80" t="s">
        <v>729</v>
      </c>
      <c r="D360" s="80" t="s">
        <v>730</v>
      </c>
      <c r="E360" s="80" t="s">
        <v>612</v>
      </c>
      <c r="F360" s="80" t="s">
        <v>293</v>
      </c>
      <c r="G360" s="80"/>
      <c r="H360" s="185">
        <f>'Прил.14'!H361</f>
        <v>3199</v>
      </c>
      <c r="I360" s="185">
        <f>'Прил.14'!I361</f>
        <v>3202.1</v>
      </c>
    </row>
    <row r="361" spans="2:9" ht="12.75" hidden="1">
      <c r="B361" s="96" t="s">
        <v>758</v>
      </c>
      <c r="C361" s="80" t="s">
        <v>729</v>
      </c>
      <c r="D361" s="80" t="s">
        <v>730</v>
      </c>
      <c r="E361" s="80" t="s">
        <v>612</v>
      </c>
      <c r="F361" s="80" t="s">
        <v>293</v>
      </c>
      <c r="G361" s="80" t="s">
        <v>750</v>
      </c>
      <c r="H361" s="185">
        <f>'Прил.14'!H362</f>
        <v>881</v>
      </c>
      <c r="I361" s="185">
        <f>'Прил.14'!I362</f>
        <v>881</v>
      </c>
    </row>
    <row r="362" spans="2:9" ht="12.75" hidden="1">
      <c r="B362" s="87" t="s">
        <v>762</v>
      </c>
      <c r="C362" s="80" t="s">
        <v>729</v>
      </c>
      <c r="D362" s="80" t="s">
        <v>730</v>
      </c>
      <c r="E362" s="80" t="s">
        <v>612</v>
      </c>
      <c r="F362" s="80" t="s">
        <v>293</v>
      </c>
      <c r="G362" s="80">
        <v>2</v>
      </c>
      <c r="H362" s="185">
        <f>'Прил.14'!H363</f>
        <v>2318</v>
      </c>
      <c r="I362" s="185">
        <f>'Прил.14'!I363</f>
        <v>2321.1</v>
      </c>
    </row>
    <row r="363" spans="2:9" ht="12.75" hidden="1">
      <c r="B363" s="87" t="s">
        <v>210</v>
      </c>
      <c r="C363" s="80" t="s">
        <v>729</v>
      </c>
      <c r="D363" s="80" t="s">
        <v>730</v>
      </c>
      <c r="E363" s="80" t="s">
        <v>612</v>
      </c>
      <c r="F363" s="35">
        <v>612</v>
      </c>
      <c r="G363" s="80"/>
      <c r="H363" s="185">
        <f>'Прил.14'!H364</f>
        <v>34.9</v>
      </c>
      <c r="I363" s="185">
        <f>'Прил.14'!I364</f>
        <v>0</v>
      </c>
    </row>
    <row r="364" spans="2:9" ht="12.75" hidden="1">
      <c r="B364" s="87" t="s">
        <v>762</v>
      </c>
      <c r="C364" s="80" t="s">
        <v>729</v>
      </c>
      <c r="D364" s="80" t="s">
        <v>730</v>
      </c>
      <c r="E364" s="80" t="s">
        <v>612</v>
      </c>
      <c r="F364" s="35">
        <v>612</v>
      </c>
      <c r="G364" s="80">
        <v>2</v>
      </c>
      <c r="H364" s="185">
        <f>'Прил.14'!H365</f>
        <v>34.9</v>
      </c>
      <c r="I364" s="185">
        <f>'Прил.14'!I365</f>
        <v>0</v>
      </c>
    </row>
    <row r="365" spans="2:9" ht="12.75" hidden="1">
      <c r="B365" s="87" t="s">
        <v>228</v>
      </c>
      <c r="C365" s="80" t="s">
        <v>729</v>
      </c>
      <c r="D365" s="80" t="s">
        <v>730</v>
      </c>
      <c r="E365" s="80" t="s">
        <v>613</v>
      </c>
      <c r="F365" s="80"/>
      <c r="G365" s="80"/>
      <c r="H365" s="185">
        <f>'Прил.14'!H366</f>
        <v>4270.3</v>
      </c>
      <c r="I365" s="185">
        <f>'Прил.14'!I366</f>
        <v>4270.5</v>
      </c>
    </row>
    <row r="366" spans="2:9" ht="25.5" hidden="1">
      <c r="B366" s="87" t="s">
        <v>768</v>
      </c>
      <c r="C366" s="80" t="s">
        <v>729</v>
      </c>
      <c r="D366" s="80" t="s">
        <v>730</v>
      </c>
      <c r="E366" s="80" t="s">
        <v>613</v>
      </c>
      <c r="F366" s="80" t="s">
        <v>640</v>
      </c>
      <c r="G366" s="80"/>
      <c r="H366" s="185">
        <f>'Прил.14'!H367</f>
        <v>3519.7</v>
      </c>
      <c r="I366" s="185">
        <f>'Прил.14'!I367</f>
        <v>3518.6</v>
      </c>
    </row>
    <row r="367" spans="2:9" ht="12.75" hidden="1">
      <c r="B367" s="87" t="s">
        <v>769</v>
      </c>
      <c r="C367" s="80" t="s">
        <v>729</v>
      </c>
      <c r="D367" s="80" t="s">
        <v>730</v>
      </c>
      <c r="E367" s="80" t="s">
        <v>613</v>
      </c>
      <c r="F367" s="80" t="s">
        <v>770</v>
      </c>
      <c r="G367" s="80"/>
      <c r="H367" s="185">
        <f>'Прил.14'!H368</f>
        <v>3519.7</v>
      </c>
      <c r="I367" s="185">
        <f>'Прил.14'!I368</f>
        <v>3518.6</v>
      </c>
    </row>
    <row r="368" spans="2:9" ht="12.75" hidden="1">
      <c r="B368" s="96" t="s">
        <v>758</v>
      </c>
      <c r="C368" s="80" t="s">
        <v>729</v>
      </c>
      <c r="D368" s="80" t="s">
        <v>730</v>
      </c>
      <c r="E368" s="80" t="s">
        <v>613</v>
      </c>
      <c r="F368" s="80" t="s">
        <v>770</v>
      </c>
      <c r="G368" s="80" t="s">
        <v>750</v>
      </c>
      <c r="H368" s="185">
        <f>'Прил.14'!H369</f>
        <v>1181</v>
      </c>
      <c r="I368" s="185">
        <f>'Прил.14'!I369</f>
        <v>1181</v>
      </c>
    </row>
    <row r="369" spans="2:9" ht="12.75" hidden="1">
      <c r="B369" s="87" t="s">
        <v>762</v>
      </c>
      <c r="C369" s="80" t="s">
        <v>729</v>
      </c>
      <c r="D369" s="80" t="s">
        <v>730</v>
      </c>
      <c r="E369" s="80" t="s">
        <v>613</v>
      </c>
      <c r="F369" s="80" t="s">
        <v>770</v>
      </c>
      <c r="G369" s="80">
        <v>2</v>
      </c>
      <c r="H369" s="185">
        <f>'Прил.14'!H370</f>
        <v>2338.7</v>
      </c>
      <c r="I369" s="185">
        <f>'Прил.14'!I370</f>
        <v>2337.6</v>
      </c>
    </row>
    <row r="370" spans="2:9" ht="12.75" hidden="1">
      <c r="B370" s="96" t="s">
        <v>775</v>
      </c>
      <c r="C370" s="80" t="s">
        <v>729</v>
      </c>
      <c r="D370" s="80" t="s">
        <v>730</v>
      </c>
      <c r="E370" s="80" t="s">
        <v>613</v>
      </c>
      <c r="F370" s="80" t="s">
        <v>776</v>
      </c>
      <c r="G370" s="80"/>
      <c r="H370" s="185">
        <f>'Прил.14'!H371</f>
        <v>745.6</v>
      </c>
      <c r="I370" s="185">
        <f>'Прил.14'!I371</f>
        <v>746.9</v>
      </c>
    </row>
    <row r="371" spans="2:9" ht="12.75" hidden="1">
      <c r="B371" s="96" t="s">
        <v>777</v>
      </c>
      <c r="C371" s="80" t="s">
        <v>729</v>
      </c>
      <c r="D371" s="80" t="s">
        <v>730</v>
      </c>
      <c r="E371" s="80" t="s">
        <v>613</v>
      </c>
      <c r="F371" s="80" t="s">
        <v>778</v>
      </c>
      <c r="G371" s="80"/>
      <c r="H371" s="185">
        <f>'Прил.14'!H372</f>
        <v>745.6</v>
      </c>
      <c r="I371" s="185">
        <f>'Прил.14'!I372</f>
        <v>746.9</v>
      </c>
    </row>
    <row r="372" spans="2:9" ht="12.75" hidden="1">
      <c r="B372" s="96" t="s">
        <v>758</v>
      </c>
      <c r="C372" s="80" t="s">
        <v>729</v>
      </c>
      <c r="D372" s="80" t="s">
        <v>730</v>
      </c>
      <c r="E372" s="80" t="s">
        <v>613</v>
      </c>
      <c r="F372" s="80" t="s">
        <v>778</v>
      </c>
      <c r="G372" s="80" t="s">
        <v>750</v>
      </c>
      <c r="H372" s="185">
        <f>'Прил.14'!H373</f>
        <v>716</v>
      </c>
      <c r="I372" s="185">
        <f>'Прил.14'!I373</f>
        <v>716</v>
      </c>
    </row>
    <row r="373" spans="2:9" ht="12.75" hidden="1">
      <c r="B373" s="87" t="s">
        <v>762</v>
      </c>
      <c r="C373" s="80" t="s">
        <v>729</v>
      </c>
      <c r="D373" s="80" t="s">
        <v>730</v>
      </c>
      <c r="E373" s="80" t="s">
        <v>613</v>
      </c>
      <c r="F373" s="80" t="s">
        <v>778</v>
      </c>
      <c r="G373" s="80">
        <v>2</v>
      </c>
      <c r="H373" s="185">
        <f>'Прил.14'!H374</f>
        <v>29.6</v>
      </c>
      <c r="I373" s="185">
        <f>'Прил.14'!I374</f>
        <v>30.9</v>
      </c>
    </row>
    <row r="374" spans="2:9" ht="12.75" hidden="1">
      <c r="B374" s="101" t="s">
        <v>104</v>
      </c>
      <c r="C374" s="80" t="s">
        <v>729</v>
      </c>
      <c r="D374" s="80" t="s">
        <v>730</v>
      </c>
      <c r="E374" s="80" t="s">
        <v>103</v>
      </c>
      <c r="F374" s="79"/>
      <c r="G374" s="79"/>
      <c r="H374" s="185">
        <f>'Прил.14'!H378</f>
        <v>141</v>
      </c>
      <c r="I374" s="185">
        <f>'Прил.14'!I378</f>
        <v>136</v>
      </c>
    </row>
    <row r="375" spans="2:9" ht="25.5" hidden="1">
      <c r="B375" s="87" t="s">
        <v>105</v>
      </c>
      <c r="C375" s="80" t="s">
        <v>729</v>
      </c>
      <c r="D375" s="80" t="s">
        <v>730</v>
      </c>
      <c r="E375" s="80" t="s">
        <v>106</v>
      </c>
      <c r="F375" s="80"/>
      <c r="G375" s="80"/>
      <c r="H375" s="185">
        <f>'Прил.14'!H379</f>
        <v>11</v>
      </c>
      <c r="I375" s="185">
        <f>'Прил.14'!I379</f>
        <v>1</v>
      </c>
    </row>
    <row r="376" spans="2:9" ht="25.5" hidden="1">
      <c r="B376" s="87" t="s">
        <v>107</v>
      </c>
      <c r="C376" s="80" t="s">
        <v>729</v>
      </c>
      <c r="D376" s="80" t="s">
        <v>730</v>
      </c>
      <c r="E376" s="80" t="s">
        <v>108</v>
      </c>
      <c r="F376" s="80"/>
      <c r="G376" s="80"/>
      <c r="H376" s="185">
        <f>'Прил.14'!H380</f>
        <v>11</v>
      </c>
      <c r="I376" s="185">
        <f>'Прил.14'!I380</f>
        <v>1</v>
      </c>
    </row>
    <row r="377" spans="2:9" ht="12.75" hidden="1">
      <c r="B377" s="87" t="s">
        <v>13</v>
      </c>
      <c r="C377" s="80" t="s">
        <v>729</v>
      </c>
      <c r="D377" s="80" t="s">
        <v>730</v>
      </c>
      <c r="E377" s="80" t="s">
        <v>108</v>
      </c>
      <c r="F377" s="80" t="s">
        <v>14</v>
      </c>
      <c r="G377" s="80"/>
      <c r="H377" s="185">
        <f>'Прил.14'!H381</f>
        <v>11</v>
      </c>
      <c r="I377" s="185">
        <f>'Прил.14'!I381</f>
        <v>1</v>
      </c>
    </row>
    <row r="378" spans="2:9" ht="12.75" hidden="1">
      <c r="B378" s="87" t="s">
        <v>210</v>
      </c>
      <c r="C378" s="80" t="s">
        <v>729</v>
      </c>
      <c r="D378" s="80" t="s">
        <v>730</v>
      </c>
      <c r="E378" s="80" t="s">
        <v>108</v>
      </c>
      <c r="F378" s="35">
        <v>612</v>
      </c>
      <c r="G378" s="80"/>
      <c r="H378" s="185">
        <f>'Прил.14'!H382</f>
        <v>11</v>
      </c>
      <c r="I378" s="185">
        <f>'Прил.14'!I382</f>
        <v>1</v>
      </c>
    </row>
    <row r="379" spans="2:9" ht="12.75" hidden="1">
      <c r="B379" s="87" t="s">
        <v>762</v>
      </c>
      <c r="C379" s="80" t="s">
        <v>729</v>
      </c>
      <c r="D379" s="80" t="s">
        <v>730</v>
      </c>
      <c r="E379" s="80" t="s">
        <v>108</v>
      </c>
      <c r="F379" s="35">
        <v>612</v>
      </c>
      <c r="G379" s="80">
        <v>2</v>
      </c>
      <c r="H379" s="185">
        <f>'Прил.14'!H383</f>
        <v>11</v>
      </c>
      <c r="I379" s="185">
        <f>'Прил.14'!I383</f>
        <v>1</v>
      </c>
    </row>
    <row r="380" spans="2:9" ht="25.5" hidden="1">
      <c r="B380" s="87" t="s">
        <v>110</v>
      </c>
      <c r="C380" s="80" t="s">
        <v>729</v>
      </c>
      <c r="D380" s="80" t="s">
        <v>730</v>
      </c>
      <c r="E380" s="80" t="s">
        <v>109</v>
      </c>
      <c r="F380" s="80"/>
      <c r="G380" s="80"/>
      <c r="H380" s="185">
        <f>'Прил.14'!H384</f>
        <v>130</v>
      </c>
      <c r="I380" s="185">
        <f>'Прил.14'!I384</f>
        <v>135</v>
      </c>
    </row>
    <row r="381" spans="2:9" ht="38.25" hidden="1">
      <c r="B381" s="87" t="s">
        <v>112</v>
      </c>
      <c r="C381" s="80" t="s">
        <v>729</v>
      </c>
      <c r="D381" s="80" t="s">
        <v>730</v>
      </c>
      <c r="E381" s="80" t="s">
        <v>111</v>
      </c>
      <c r="F381" s="80"/>
      <c r="G381" s="80"/>
      <c r="H381" s="185">
        <f>'Прил.14'!H385</f>
        <v>130</v>
      </c>
      <c r="I381" s="185">
        <f>'Прил.14'!I385</f>
        <v>135</v>
      </c>
    </row>
    <row r="382" spans="2:9" ht="12.75" hidden="1">
      <c r="B382" s="87" t="s">
        <v>13</v>
      </c>
      <c r="C382" s="80" t="s">
        <v>729</v>
      </c>
      <c r="D382" s="80" t="s">
        <v>730</v>
      </c>
      <c r="E382" s="80" t="s">
        <v>111</v>
      </c>
      <c r="F382" s="80" t="s">
        <v>14</v>
      </c>
      <c r="G382" s="80"/>
      <c r="H382" s="185">
        <f>'Прил.14'!H386</f>
        <v>130</v>
      </c>
      <c r="I382" s="185">
        <f>'Прил.14'!I386</f>
        <v>135</v>
      </c>
    </row>
    <row r="383" spans="2:9" ht="12.75" hidden="1">
      <c r="B383" s="87" t="s">
        <v>210</v>
      </c>
      <c r="C383" s="80" t="s">
        <v>729</v>
      </c>
      <c r="D383" s="80" t="s">
        <v>730</v>
      </c>
      <c r="E383" s="80" t="s">
        <v>111</v>
      </c>
      <c r="F383" s="35">
        <v>612</v>
      </c>
      <c r="G383" s="80"/>
      <c r="H383" s="185">
        <f>'Прил.14'!H387</f>
        <v>130</v>
      </c>
      <c r="I383" s="185">
        <f>'Прил.14'!I387</f>
        <v>135</v>
      </c>
    </row>
    <row r="384" spans="2:9" ht="12.75" hidden="1">
      <c r="B384" s="87" t="s">
        <v>762</v>
      </c>
      <c r="C384" s="80" t="s">
        <v>729</v>
      </c>
      <c r="D384" s="80" t="s">
        <v>730</v>
      </c>
      <c r="E384" s="80" t="s">
        <v>111</v>
      </c>
      <c r="F384" s="35">
        <v>612</v>
      </c>
      <c r="G384" s="80">
        <v>2</v>
      </c>
      <c r="H384" s="185">
        <f>'Прил.14'!H388</f>
        <v>130</v>
      </c>
      <c r="I384" s="185">
        <f>'Прил.14'!I388</f>
        <v>135</v>
      </c>
    </row>
    <row r="385" spans="2:9" ht="12.75">
      <c r="B385" s="104" t="s">
        <v>354</v>
      </c>
      <c r="C385" s="79" t="s">
        <v>731</v>
      </c>
      <c r="D385" s="79"/>
      <c r="E385" s="79"/>
      <c r="F385" s="79"/>
      <c r="G385" s="79"/>
      <c r="H385" s="185">
        <f>'Прил.14'!H389</f>
        <v>15894.699999999999</v>
      </c>
      <c r="I385" s="185">
        <f>'Прил.14'!I389</f>
        <v>16600.7</v>
      </c>
    </row>
    <row r="386" spans="2:9" ht="12.75" hidden="1">
      <c r="B386" s="93" t="s">
        <v>762</v>
      </c>
      <c r="C386" s="94"/>
      <c r="D386" s="94"/>
      <c r="E386" s="94"/>
      <c r="F386" s="94"/>
      <c r="G386" s="94">
        <v>2</v>
      </c>
      <c r="H386" s="185">
        <f>'Прил.14'!H390</f>
        <v>2872.3000000000006</v>
      </c>
      <c r="I386" s="185">
        <f>'Прил.14'!I390</f>
        <v>2794.7000000000003</v>
      </c>
    </row>
    <row r="387" spans="2:9" ht="12.75" hidden="1">
      <c r="B387" s="93" t="s">
        <v>739</v>
      </c>
      <c r="C387" s="94"/>
      <c r="D387" s="94"/>
      <c r="E387" s="94"/>
      <c r="F387" s="94"/>
      <c r="G387" s="94">
        <v>3</v>
      </c>
      <c r="H387" s="185">
        <f>'Прил.14'!H391</f>
        <v>12931.499999999998</v>
      </c>
      <c r="I387" s="185">
        <f>'Прил.14'!I391</f>
        <v>13711.5</v>
      </c>
    </row>
    <row r="388" spans="2:9" ht="12.75" hidden="1">
      <c r="B388" s="93" t="s">
        <v>740</v>
      </c>
      <c r="C388" s="94"/>
      <c r="D388" s="94"/>
      <c r="E388" s="94"/>
      <c r="F388" s="94"/>
      <c r="G388" s="94">
        <v>4</v>
      </c>
      <c r="H388" s="185">
        <f>'Прил.14'!H392</f>
        <v>90.9</v>
      </c>
      <c r="I388" s="185">
        <f>'Прил.14'!I392</f>
        <v>94.5</v>
      </c>
    </row>
    <row r="389" spans="2:9" ht="12.75">
      <c r="B389" s="87" t="s">
        <v>690</v>
      </c>
      <c r="C389" s="80" t="s">
        <v>731</v>
      </c>
      <c r="D389" s="80" t="s">
        <v>732</v>
      </c>
      <c r="E389" s="80"/>
      <c r="F389" s="80"/>
      <c r="G389" s="80"/>
      <c r="H389" s="186">
        <f>'Прил.14'!H393</f>
        <v>2125.3</v>
      </c>
      <c r="I389" s="186">
        <f>'Прил.14'!I393</f>
        <v>2125.3</v>
      </c>
    </row>
    <row r="390" spans="2:9" ht="12.75" hidden="1">
      <c r="B390" s="96" t="s">
        <v>764</v>
      </c>
      <c r="C390" s="80" t="s">
        <v>731</v>
      </c>
      <c r="D390" s="80" t="s">
        <v>732</v>
      </c>
      <c r="E390" s="80" t="s">
        <v>765</v>
      </c>
      <c r="F390" s="80"/>
      <c r="G390" s="80"/>
      <c r="H390" s="186">
        <f>'Прил.14'!H394</f>
        <v>2125.3</v>
      </c>
      <c r="I390" s="186">
        <f>'Прил.14'!I394</f>
        <v>2125.3</v>
      </c>
    </row>
    <row r="391" spans="2:9" ht="25.5" hidden="1">
      <c r="B391" s="87" t="s">
        <v>265</v>
      </c>
      <c r="C391" s="80" t="s">
        <v>731</v>
      </c>
      <c r="D391" s="80" t="s">
        <v>732</v>
      </c>
      <c r="E391" s="80" t="s">
        <v>614</v>
      </c>
      <c r="F391" s="80"/>
      <c r="G391" s="80"/>
      <c r="H391" s="186">
        <f>'Прил.14'!H395</f>
        <v>2125.3</v>
      </c>
      <c r="I391" s="186">
        <f>'Прил.14'!I395</f>
        <v>2125.3</v>
      </c>
    </row>
    <row r="392" spans="2:9" ht="12.75" hidden="1">
      <c r="B392" s="87" t="s">
        <v>522</v>
      </c>
      <c r="C392" s="80" t="s">
        <v>731</v>
      </c>
      <c r="D392" s="80" t="s">
        <v>732</v>
      </c>
      <c r="E392" s="80" t="s">
        <v>614</v>
      </c>
      <c r="F392" s="80" t="s">
        <v>615</v>
      </c>
      <c r="G392" s="80"/>
      <c r="H392" s="186">
        <f>'Прил.14'!H396</f>
        <v>2125.3</v>
      </c>
      <c r="I392" s="186">
        <f>'Прил.14'!I396</f>
        <v>2125.3</v>
      </c>
    </row>
    <row r="393" spans="2:9" ht="12.75" hidden="1">
      <c r="B393" s="87" t="s">
        <v>139</v>
      </c>
      <c r="C393" s="80" t="s">
        <v>731</v>
      </c>
      <c r="D393" s="80" t="s">
        <v>732</v>
      </c>
      <c r="E393" s="80" t="s">
        <v>614</v>
      </c>
      <c r="F393" s="80" t="s">
        <v>138</v>
      </c>
      <c r="G393" s="80"/>
      <c r="H393" s="186">
        <f>'Прил.14'!H397</f>
        <v>2125.3</v>
      </c>
      <c r="I393" s="186">
        <f>'Прил.14'!I397</f>
        <v>2125.3</v>
      </c>
    </row>
    <row r="394" spans="2:9" ht="12.75" hidden="1">
      <c r="B394" s="87" t="s">
        <v>762</v>
      </c>
      <c r="C394" s="80" t="s">
        <v>731</v>
      </c>
      <c r="D394" s="80" t="s">
        <v>732</v>
      </c>
      <c r="E394" s="80" t="s">
        <v>614</v>
      </c>
      <c r="F394" s="80" t="s">
        <v>138</v>
      </c>
      <c r="G394" s="80">
        <v>2</v>
      </c>
      <c r="H394" s="186">
        <f>'Прил.14'!H398</f>
        <v>2125.3</v>
      </c>
      <c r="I394" s="186">
        <f>'Прил.14'!I398</f>
        <v>2125.3</v>
      </c>
    </row>
    <row r="395" spans="2:9" ht="12.75">
      <c r="B395" s="87" t="s">
        <v>355</v>
      </c>
      <c r="C395" s="80" t="s">
        <v>731</v>
      </c>
      <c r="D395" s="80" t="s">
        <v>733</v>
      </c>
      <c r="E395" s="80"/>
      <c r="F395" s="80"/>
      <c r="G395" s="80"/>
      <c r="H395" s="186">
        <f>'Прил.14'!H399</f>
        <v>700.1</v>
      </c>
      <c r="I395" s="186">
        <f>'Прил.14'!I399</f>
        <v>622.5</v>
      </c>
    </row>
    <row r="396" spans="2:9" ht="12.75" hidden="1">
      <c r="B396" s="96" t="s">
        <v>764</v>
      </c>
      <c r="C396" s="80" t="s">
        <v>731</v>
      </c>
      <c r="D396" s="80" t="s">
        <v>733</v>
      </c>
      <c r="E396" s="121" t="s">
        <v>765</v>
      </c>
      <c r="F396" s="80"/>
      <c r="G396" s="80"/>
      <c r="H396" s="186">
        <f>'Прил.14'!H400</f>
        <v>56.4</v>
      </c>
      <c r="I396" s="186">
        <f>'Прил.14'!I400</f>
        <v>56.4</v>
      </c>
    </row>
    <row r="397" spans="2:9" ht="12.75" hidden="1">
      <c r="B397" s="87" t="s">
        <v>266</v>
      </c>
      <c r="C397" s="80" t="s">
        <v>731</v>
      </c>
      <c r="D397" s="80" t="s">
        <v>733</v>
      </c>
      <c r="E397" s="121" t="s">
        <v>616</v>
      </c>
      <c r="F397" s="80"/>
      <c r="G397" s="80"/>
      <c r="H397" s="186">
        <f>'Прил.14'!H401</f>
        <v>56.4</v>
      </c>
      <c r="I397" s="186">
        <f>'Прил.14'!I401</f>
        <v>56.4</v>
      </c>
    </row>
    <row r="398" spans="2:9" ht="12.75" hidden="1">
      <c r="B398" s="87" t="s">
        <v>13</v>
      </c>
      <c r="C398" s="80" t="s">
        <v>731</v>
      </c>
      <c r="D398" s="80" t="s">
        <v>733</v>
      </c>
      <c r="E398" s="121" t="s">
        <v>616</v>
      </c>
      <c r="F398" s="80" t="s">
        <v>14</v>
      </c>
      <c r="G398" s="80"/>
      <c r="H398" s="186">
        <f>'Прил.14'!H402</f>
        <v>56.4</v>
      </c>
      <c r="I398" s="186">
        <f>'Прил.14'!I402</f>
        <v>56.4</v>
      </c>
    </row>
    <row r="399" spans="2:9" ht="12.75" hidden="1">
      <c r="B399" s="87" t="s">
        <v>210</v>
      </c>
      <c r="C399" s="80" t="s">
        <v>731</v>
      </c>
      <c r="D399" s="80" t="s">
        <v>733</v>
      </c>
      <c r="E399" s="121" t="s">
        <v>616</v>
      </c>
      <c r="F399" s="35">
        <v>612</v>
      </c>
      <c r="G399" s="80"/>
      <c r="H399" s="186">
        <f>'Прил.14'!H403</f>
        <v>56.4</v>
      </c>
      <c r="I399" s="186">
        <f>'Прил.14'!I403</f>
        <v>56.4</v>
      </c>
    </row>
    <row r="400" spans="2:9" ht="12.75" hidden="1">
      <c r="B400" s="87" t="s">
        <v>762</v>
      </c>
      <c r="C400" s="80" t="s">
        <v>731</v>
      </c>
      <c r="D400" s="80" t="s">
        <v>733</v>
      </c>
      <c r="E400" s="121" t="s">
        <v>616</v>
      </c>
      <c r="F400" s="35">
        <v>612</v>
      </c>
      <c r="G400" s="80">
        <v>2</v>
      </c>
      <c r="H400" s="186">
        <f>'Прил.14'!H404</f>
        <v>56.4</v>
      </c>
      <c r="I400" s="186">
        <f>'Прил.14'!I404</f>
        <v>56.4</v>
      </c>
    </row>
    <row r="401" spans="2:9" ht="12.75" hidden="1">
      <c r="B401" s="87" t="s">
        <v>352</v>
      </c>
      <c r="C401" s="80" t="s">
        <v>731</v>
      </c>
      <c r="D401" s="80" t="s">
        <v>733</v>
      </c>
      <c r="E401" s="121" t="s">
        <v>281</v>
      </c>
      <c r="F401" s="80"/>
      <c r="G401" s="80"/>
      <c r="H401" s="186">
        <f>'Прил.14'!H405</f>
        <v>528.2</v>
      </c>
      <c r="I401" s="186">
        <f>'Прил.14'!I405</f>
        <v>450.6</v>
      </c>
    </row>
    <row r="402" spans="2:9" ht="25.5" hidden="1">
      <c r="B402" s="87" t="s">
        <v>353</v>
      </c>
      <c r="C402" s="80" t="s">
        <v>731</v>
      </c>
      <c r="D402" s="80" t="s">
        <v>733</v>
      </c>
      <c r="E402" s="121" t="s">
        <v>282</v>
      </c>
      <c r="F402" s="80"/>
      <c r="G402" s="80"/>
      <c r="H402" s="186">
        <f>'Прил.14'!H406</f>
        <v>528.2</v>
      </c>
      <c r="I402" s="186">
        <f>'Прил.14'!I406</f>
        <v>450.6</v>
      </c>
    </row>
    <row r="403" spans="2:9" ht="12.75" hidden="1">
      <c r="B403" s="87" t="s">
        <v>522</v>
      </c>
      <c r="C403" s="80" t="s">
        <v>731</v>
      </c>
      <c r="D403" s="80" t="s">
        <v>733</v>
      </c>
      <c r="E403" s="121" t="s">
        <v>282</v>
      </c>
      <c r="F403" s="80" t="s">
        <v>615</v>
      </c>
      <c r="G403" s="80"/>
      <c r="H403" s="186">
        <f>'Прил.14'!H407</f>
        <v>528.2</v>
      </c>
      <c r="I403" s="186">
        <f>'Прил.14'!I407</f>
        <v>450.6</v>
      </c>
    </row>
    <row r="404" spans="2:9" ht="12.75" hidden="1">
      <c r="B404" s="87" t="s">
        <v>139</v>
      </c>
      <c r="C404" s="80" t="s">
        <v>731</v>
      </c>
      <c r="D404" s="80" t="s">
        <v>733</v>
      </c>
      <c r="E404" s="121" t="s">
        <v>282</v>
      </c>
      <c r="F404" s="80" t="s">
        <v>138</v>
      </c>
      <c r="G404" s="80"/>
      <c r="H404" s="186">
        <f>'Прил.14'!H408</f>
        <v>528.2</v>
      </c>
      <c r="I404" s="186">
        <f>'Прил.14'!I408</f>
        <v>450.6</v>
      </c>
    </row>
    <row r="405" spans="2:9" ht="12.75" hidden="1">
      <c r="B405" s="87" t="s">
        <v>762</v>
      </c>
      <c r="C405" s="80" t="s">
        <v>731</v>
      </c>
      <c r="D405" s="80" t="s">
        <v>733</v>
      </c>
      <c r="E405" s="121" t="s">
        <v>282</v>
      </c>
      <c r="F405" s="80" t="s">
        <v>138</v>
      </c>
      <c r="G405" s="80">
        <v>2</v>
      </c>
      <c r="H405" s="186">
        <f>'Прил.14'!H410</f>
        <v>528.2</v>
      </c>
      <c r="I405" s="186">
        <f>'Прил.14'!I410</f>
        <v>450.6</v>
      </c>
    </row>
    <row r="406" spans="2:9" ht="12.75" hidden="1">
      <c r="B406" s="87" t="s">
        <v>589</v>
      </c>
      <c r="C406" s="80" t="s">
        <v>731</v>
      </c>
      <c r="D406" s="80" t="s">
        <v>733</v>
      </c>
      <c r="E406" s="121" t="s">
        <v>590</v>
      </c>
      <c r="F406" s="80"/>
      <c r="G406" s="80"/>
      <c r="H406" s="186">
        <f>'Прил.14'!H411</f>
        <v>115.5</v>
      </c>
      <c r="I406" s="186">
        <f>'Прил.14'!I411</f>
        <v>115.5</v>
      </c>
    </row>
    <row r="407" spans="2:9" ht="25.5" hidden="1">
      <c r="B407" s="87" t="s">
        <v>350</v>
      </c>
      <c r="C407" s="80" t="s">
        <v>731</v>
      </c>
      <c r="D407" s="80" t="s">
        <v>733</v>
      </c>
      <c r="E407" s="121" t="s">
        <v>617</v>
      </c>
      <c r="F407" s="80"/>
      <c r="G407" s="80"/>
      <c r="H407" s="186">
        <f>'Прил.14'!H412</f>
        <v>115.5</v>
      </c>
      <c r="I407" s="186">
        <f>'Прил.14'!I412</f>
        <v>115.5</v>
      </c>
    </row>
    <row r="408" spans="2:9" ht="25.5" hidden="1">
      <c r="B408" s="87" t="s">
        <v>351</v>
      </c>
      <c r="C408" s="80" t="s">
        <v>731</v>
      </c>
      <c r="D408" s="80" t="s">
        <v>733</v>
      </c>
      <c r="E408" s="121" t="s">
        <v>618</v>
      </c>
      <c r="F408" s="35"/>
      <c r="G408" s="80"/>
      <c r="H408" s="186">
        <f>'Прил.14'!H413</f>
        <v>115.5</v>
      </c>
      <c r="I408" s="186">
        <f>'Прил.14'!I413</f>
        <v>115.5</v>
      </c>
    </row>
    <row r="409" spans="2:9" ht="12.75" hidden="1">
      <c r="B409" s="96" t="s">
        <v>775</v>
      </c>
      <c r="C409" s="80" t="s">
        <v>731</v>
      </c>
      <c r="D409" s="80" t="s">
        <v>733</v>
      </c>
      <c r="E409" s="121" t="s">
        <v>618</v>
      </c>
      <c r="F409" s="80" t="s">
        <v>776</v>
      </c>
      <c r="G409" s="80"/>
      <c r="H409" s="186">
        <f>'Прил.14'!H414</f>
        <v>38.5</v>
      </c>
      <c r="I409" s="186">
        <f>'Прил.14'!I414</f>
        <v>38.5</v>
      </c>
    </row>
    <row r="410" spans="2:9" ht="12.75" hidden="1">
      <c r="B410" s="96" t="s">
        <v>777</v>
      </c>
      <c r="C410" s="80" t="s">
        <v>731</v>
      </c>
      <c r="D410" s="80" t="s">
        <v>733</v>
      </c>
      <c r="E410" s="121" t="s">
        <v>618</v>
      </c>
      <c r="F410" s="80" t="s">
        <v>778</v>
      </c>
      <c r="G410" s="80"/>
      <c r="H410" s="186">
        <f>'Прил.14'!H415</f>
        <v>38.5</v>
      </c>
      <c r="I410" s="186">
        <f>'Прил.14'!I415</f>
        <v>38.5</v>
      </c>
    </row>
    <row r="411" spans="2:9" ht="12.75" hidden="1">
      <c r="B411" s="87" t="s">
        <v>762</v>
      </c>
      <c r="C411" s="80" t="s">
        <v>731</v>
      </c>
      <c r="D411" s="80" t="s">
        <v>733</v>
      </c>
      <c r="E411" s="121" t="s">
        <v>618</v>
      </c>
      <c r="F411" s="80" t="s">
        <v>778</v>
      </c>
      <c r="G411" s="80">
        <v>2</v>
      </c>
      <c r="H411" s="186">
        <f>'Прил.14'!H416</f>
        <v>38.5</v>
      </c>
      <c r="I411" s="186">
        <f>'Прил.14'!I416</f>
        <v>38.5</v>
      </c>
    </row>
    <row r="412" spans="2:9" ht="12.75">
      <c r="B412" s="87" t="s">
        <v>365</v>
      </c>
      <c r="C412" s="80" t="s">
        <v>731</v>
      </c>
      <c r="D412" s="80" t="s">
        <v>734</v>
      </c>
      <c r="E412" s="80"/>
      <c r="F412" s="80"/>
      <c r="G412" s="80"/>
      <c r="H412" s="186">
        <f>'Прил.14'!H423</f>
        <v>12158.5</v>
      </c>
      <c r="I412" s="186">
        <f>'Прил.14'!I423</f>
        <v>12942.1</v>
      </c>
    </row>
    <row r="413" spans="2:9" ht="12.75" hidden="1">
      <c r="B413" s="96" t="s">
        <v>764</v>
      </c>
      <c r="C413" s="121">
        <v>1000</v>
      </c>
      <c r="D413" s="121">
        <v>1004</v>
      </c>
      <c r="E413" s="121" t="s">
        <v>765</v>
      </c>
      <c r="F413" s="79"/>
      <c r="G413" s="79"/>
      <c r="H413" s="186">
        <f>'Прил.14'!H424</f>
        <v>12158.5</v>
      </c>
      <c r="I413" s="186">
        <f>'Прил.14'!I424</f>
        <v>12942.1</v>
      </c>
    </row>
    <row r="414" spans="2:9" ht="25.5" hidden="1">
      <c r="B414" s="96" t="s">
        <v>268</v>
      </c>
      <c r="C414" s="121">
        <v>1000</v>
      </c>
      <c r="D414" s="121">
        <v>1004</v>
      </c>
      <c r="E414" s="121" t="s">
        <v>619</v>
      </c>
      <c r="F414" s="79"/>
      <c r="G414" s="79"/>
      <c r="H414" s="186">
        <f>'Прил.14'!H425</f>
        <v>90.9</v>
      </c>
      <c r="I414" s="186">
        <f>'Прил.14'!I425</f>
        <v>94.5</v>
      </c>
    </row>
    <row r="415" spans="2:9" ht="12.75" hidden="1">
      <c r="B415" s="87" t="s">
        <v>522</v>
      </c>
      <c r="C415" s="121">
        <v>1000</v>
      </c>
      <c r="D415" s="121">
        <v>1004</v>
      </c>
      <c r="E415" s="121" t="s">
        <v>619</v>
      </c>
      <c r="F415" s="80" t="s">
        <v>615</v>
      </c>
      <c r="G415" s="79"/>
      <c r="H415" s="186">
        <f>'Прил.14'!H426</f>
        <v>90.9</v>
      </c>
      <c r="I415" s="186">
        <f>'Прил.14'!I426</f>
        <v>94.5</v>
      </c>
    </row>
    <row r="416" spans="2:9" ht="12.75" hidden="1">
      <c r="B416" s="87" t="s">
        <v>814</v>
      </c>
      <c r="C416" s="121">
        <v>1000</v>
      </c>
      <c r="D416" s="121">
        <v>1004</v>
      </c>
      <c r="E416" s="121" t="s">
        <v>619</v>
      </c>
      <c r="F416" s="80" t="s">
        <v>213</v>
      </c>
      <c r="G416" s="80"/>
      <c r="H416" s="186">
        <f>'Прил.14'!H427</f>
        <v>90.9</v>
      </c>
      <c r="I416" s="186">
        <f>'Прил.14'!I427</f>
        <v>94.5</v>
      </c>
    </row>
    <row r="417" spans="2:9" ht="12.75" hidden="1">
      <c r="B417" s="87" t="s">
        <v>740</v>
      </c>
      <c r="C417" s="121">
        <v>1000</v>
      </c>
      <c r="D417" s="121">
        <v>1004</v>
      </c>
      <c r="E417" s="121" t="s">
        <v>619</v>
      </c>
      <c r="F417" s="80" t="s">
        <v>213</v>
      </c>
      <c r="G417" s="80" t="s">
        <v>757</v>
      </c>
      <c r="H417" s="186">
        <f>'Прил.14'!H428</f>
        <v>90.9</v>
      </c>
      <c r="I417" s="186">
        <f>'Прил.14'!I428</f>
        <v>94.5</v>
      </c>
    </row>
    <row r="418" spans="2:9" ht="38.25" hidden="1">
      <c r="B418" s="96" t="s">
        <v>267</v>
      </c>
      <c r="C418" s="121">
        <v>1000</v>
      </c>
      <c r="D418" s="121">
        <v>1004</v>
      </c>
      <c r="E418" s="97" t="s">
        <v>214</v>
      </c>
      <c r="F418" s="80"/>
      <c r="G418" s="80"/>
      <c r="H418" s="186">
        <f>'Прил.14'!H429</f>
        <v>6449.2</v>
      </c>
      <c r="I418" s="186">
        <f>'Прил.14'!I429</f>
        <v>6439.4</v>
      </c>
    </row>
    <row r="419" spans="2:9" ht="12.75" hidden="1">
      <c r="B419" s="96" t="s">
        <v>511</v>
      </c>
      <c r="C419" s="121">
        <v>1000</v>
      </c>
      <c r="D419" s="121">
        <v>1004</v>
      </c>
      <c r="E419" s="97" t="s">
        <v>214</v>
      </c>
      <c r="F419" s="80" t="s">
        <v>509</v>
      </c>
      <c r="G419" s="80"/>
      <c r="H419" s="186">
        <f>'Прил.14'!H430</f>
        <v>6449.2</v>
      </c>
      <c r="I419" s="186">
        <f>'Прил.14'!I430</f>
        <v>6439.4</v>
      </c>
    </row>
    <row r="420" spans="2:9" ht="25.5" hidden="1">
      <c r="B420" s="96" t="s">
        <v>512</v>
      </c>
      <c r="C420" s="121">
        <v>1000</v>
      </c>
      <c r="D420" s="121">
        <v>1004</v>
      </c>
      <c r="E420" s="97" t="s">
        <v>214</v>
      </c>
      <c r="F420" s="80" t="s">
        <v>510</v>
      </c>
      <c r="G420" s="80"/>
      <c r="H420" s="186">
        <f>'Прил.14'!H431</f>
        <v>6449.2</v>
      </c>
      <c r="I420" s="186">
        <f>'Прил.14'!I431</f>
        <v>6439.4</v>
      </c>
    </row>
    <row r="421" spans="2:9" ht="12.75" hidden="1">
      <c r="B421" s="87" t="s">
        <v>739</v>
      </c>
      <c r="C421" s="121">
        <v>1000</v>
      </c>
      <c r="D421" s="121">
        <v>1004</v>
      </c>
      <c r="E421" s="97" t="s">
        <v>214</v>
      </c>
      <c r="F421" s="80" t="s">
        <v>510</v>
      </c>
      <c r="G421" s="80">
        <v>3</v>
      </c>
      <c r="H421" s="186">
        <f>'Прил.14'!H432</f>
        <v>6449.2</v>
      </c>
      <c r="I421" s="186">
        <f>'Прил.14'!I432</f>
        <v>6439.4</v>
      </c>
    </row>
    <row r="422" spans="2:9" ht="41.25" customHeight="1" hidden="1">
      <c r="B422" s="96" t="s">
        <v>269</v>
      </c>
      <c r="C422" s="121">
        <v>1000</v>
      </c>
      <c r="D422" s="121">
        <v>1004</v>
      </c>
      <c r="E422" s="121" t="s">
        <v>620</v>
      </c>
      <c r="F422" s="79"/>
      <c r="G422" s="79"/>
      <c r="H422" s="186">
        <f>'Прил.14'!H433</f>
        <v>1027.7</v>
      </c>
      <c r="I422" s="186">
        <f>'Прил.14'!I433</f>
        <v>1080.1</v>
      </c>
    </row>
    <row r="423" spans="2:9" ht="12.75" hidden="1">
      <c r="B423" s="87" t="s">
        <v>522</v>
      </c>
      <c r="C423" s="121">
        <v>1000</v>
      </c>
      <c r="D423" s="121">
        <v>1004</v>
      </c>
      <c r="E423" s="121" t="s">
        <v>620</v>
      </c>
      <c r="F423" s="80" t="s">
        <v>615</v>
      </c>
      <c r="G423" s="79"/>
      <c r="H423" s="186">
        <f>'Прил.14'!H434</f>
        <v>1027.7</v>
      </c>
      <c r="I423" s="186">
        <f>'Прил.14'!I434</f>
        <v>1080.1</v>
      </c>
    </row>
    <row r="424" spans="2:9" ht="12.75" hidden="1">
      <c r="B424" s="87" t="s">
        <v>139</v>
      </c>
      <c r="C424" s="121">
        <v>1000</v>
      </c>
      <c r="D424" s="121">
        <v>1004</v>
      </c>
      <c r="E424" s="121" t="s">
        <v>620</v>
      </c>
      <c r="F424" s="80" t="s">
        <v>138</v>
      </c>
      <c r="G424" s="79"/>
      <c r="H424" s="186">
        <f>'Прил.14'!H435</f>
        <v>1027.7</v>
      </c>
      <c r="I424" s="186">
        <f>'Прил.14'!I435</f>
        <v>1080.1</v>
      </c>
    </row>
    <row r="425" spans="2:9" ht="12.75" hidden="1">
      <c r="B425" s="87" t="s">
        <v>739</v>
      </c>
      <c r="C425" s="121">
        <v>1000</v>
      </c>
      <c r="D425" s="121">
        <v>1004</v>
      </c>
      <c r="E425" s="121" t="s">
        <v>620</v>
      </c>
      <c r="F425" s="80" t="s">
        <v>138</v>
      </c>
      <c r="G425" s="80">
        <v>3</v>
      </c>
      <c r="H425" s="186">
        <f>'Прил.14'!H436</f>
        <v>1027.7</v>
      </c>
      <c r="I425" s="186">
        <f>'Прил.14'!I436</f>
        <v>1080.1</v>
      </c>
    </row>
    <row r="426" spans="2:9" ht="38.25" hidden="1">
      <c r="B426" s="87" t="s">
        <v>121</v>
      </c>
      <c r="C426" s="121">
        <v>1000</v>
      </c>
      <c r="D426" s="121">
        <v>1004</v>
      </c>
      <c r="E426" s="121" t="s">
        <v>122</v>
      </c>
      <c r="F426" s="80"/>
      <c r="G426" s="80"/>
      <c r="H426" s="186">
        <f>'Прил.14'!H437</f>
        <v>69.5</v>
      </c>
      <c r="I426" s="186">
        <f>'Прил.14'!I437</f>
        <v>72.6</v>
      </c>
    </row>
    <row r="427" spans="2:9" ht="12.75" hidden="1">
      <c r="B427" s="87" t="s">
        <v>522</v>
      </c>
      <c r="C427" s="121">
        <v>1000</v>
      </c>
      <c r="D427" s="121">
        <v>1004</v>
      </c>
      <c r="E427" s="121" t="s">
        <v>122</v>
      </c>
      <c r="F427" s="80" t="s">
        <v>615</v>
      </c>
      <c r="G427" s="79"/>
      <c r="H427" s="186">
        <f>'Прил.14'!H438</f>
        <v>69.5</v>
      </c>
      <c r="I427" s="186">
        <f>'Прил.14'!I438</f>
        <v>72.6</v>
      </c>
    </row>
    <row r="428" spans="2:9" ht="12.75" hidden="1">
      <c r="B428" s="87" t="s">
        <v>139</v>
      </c>
      <c r="C428" s="121">
        <v>1000</v>
      </c>
      <c r="D428" s="121">
        <v>1004</v>
      </c>
      <c r="E428" s="121" t="s">
        <v>122</v>
      </c>
      <c r="F428" s="80" t="s">
        <v>138</v>
      </c>
      <c r="G428" s="79"/>
      <c r="H428" s="186">
        <f>'Прил.14'!H439</f>
        <v>69.5</v>
      </c>
      <c r="I428" s="186">
        <f>'Прил.14'!I439</f>
        <v>72.6</v>
      </c>
    </row>
    <row r="429" spans="2:9" ht="12.75" hidden="1">
      <c r="B429" s="87" t="s">
        <v>739</v>
      </c>
      <c r="C429" s="121">
        <v>1000</v>
      </c>
      <c r="D429" s="121">
        <v>1004</v>
      </c>
      <c r="E429" s="121" t="s">
        <v>122</v>
      </c>
      <c r="F429" s="80" t="s">
        <v>138</v>
      </c>
      <c r="G429" s="80">
        <v>3</v>
      </c>
      <c r="H429" s="186">
        <f>'Прил.14'!H440</f>
        <v>69.5</v>
      </c>
      <c r="I429" s="186">
        <f>'Прил.14'!I440</f>
        <v>72.6</v>
      </c>
    </row>
    <row r="430" spans="2:9" ht="51" hidden="1">
      <c r="B430" s="96" t="s">
        <v>270</v>
      </c>
      <c r="C430" s="121">
        <v>1000</v>
      </c>
      <c r="D430" s="121">
        <v>1004</v>
      </c>
      <c r="E430" s="121" t="s">
        <v>621</v>
      </c>
      <c r="F430" s="79"/>
      <c r="G430" s="79"/>
      <c r="H430" s="186">
        <f>'Прил.14'!H441</f>
        <v>14.4</v>
      </c>
      <c r="I430" s="186">
        <f>'Прил.14'!I441</f>
        <v>18</v>
      </c>
    </row>
    <row r="431" spans="2:9" ht="12.75" hidden="1">
      <c r="B431" s="87" t="s">
        <v>522</v>
      </c>
      <c r="C431" s="121">
        <v>1000</v>
      </c>
      <c r="D431" s="121">
        <v>1004</v>
      </c>
      <c r="E431" s="121" t="s">
        <v>621</v>
      </c>
      <c r="F431" s="80" t="s">
        <v>615</v>
      </c>
      <c r="G431" s="80"/>
      <c r="H431" s="186">
        <f>'Прил.14'!H442</f>
        <v>14.4</v>
      </c>
      <c r="I431" s="186">
        <f>'Прил.14'!I442</f>
        <v>18</v>
      </c>
    </row>
    <row r="432" spans="2:9" ht="12.75" hidden="1">
      <c r="B432" s="87" t="s">
        <v>139</v>
      </c>
      <c r="C432" s="121">
        <v>1000</v>
      </c>
      <c r="D432" s="121">
        <v>1004</v>
      </c>
      <c r="E432" s="121" t="s">
        <v>621</v>
      </c>
      <c r="F432" s="80" t="s">
        <v>138</v>
      </c>
      <c r="G432" s="80"/>
      <c r="H432" s="186">
        <f>'Прил.14'!H443</f>
        <v>14.4</v>
      </c>
      <c r="I432" s="186">
        <f>'Прил.14'!I443</f>
        <v>18</v>
      </c>
    </row>
    <row r="433" spans="2:9" ht="12.75" hidden="1">
      <c r="B433" s="87" t="s">
        <v>739</v>
      </c>
      <c r="C433" s="121">
        <v>1000</v>
      </c>
      <c r="D433" s="121">
        <v>1004</v>
      </c>
      <c r="E433" s="121" t="s">
        <v>621</v>
      </c>
      <c r="F433" s="80" t="s">
        <v>138</v>
      </c>
      <c r="G433" s="80">
        <v>3</v>
      </c>
      <c r="H433" s="186">
        <f>'Прил.14'!H444</f>
        <v>14.4</v>
      </c>
      <c r="I433" s="186">
        <f>'Прил.14'!I444</f>
        <v>18</v>
      </c>
    </row>
    <row r="434" spans="2:9" ht="25.5" hidden="1">
      <c r="B434" s="96" t="s">
        <v>271</v>
      </c>
      <c r="C434" s="121">
        <v>1000</v>
      </c>
      <c r="D434" s="121">
        <v>1004</v>
      </c>
      <c r="E434" s="121" t="s">
        <v>622</v>
      </c>
      <c r="F434" s="79"/>
      <c r="G434" s="79"/>
      <c r="H434" s="186">
        <f>'Прил.14'!H445</f>
        <v>4406.8</v>
      </c>
      <c r="I434" s="186">
        <f>'Прил.14'!I445</f>
        <v>5087.5</v>
      </c>
    </row>
    <row r="435" spans="2:9" ht="12.75" hidden="1">
      <c r="B435" s="87" t="s">
        <v>522</v>
      </c>
      <c r="C435" s="121">
        <v>1000</v>
      </c>
      <c r="D435" s="121">
        <v>1004</v>
      </c>
      <c r="E435" s="121" t="s">
        <v>622</v>
      </c>
      <c r="F435" s="80" t="s">
        <v>615</v>
      </c>
      <c r="G435" s="80"/>
      <c r="H435" s="186">
        <f>'Прил.14'!H446</f>
        <v>4406.8</v>
      </c>
      <c r="I435" s="186">
        <f>'Прил.14'!I446</f>
        <v>5087.5</v>
      </c>
    </row>
    <row r="436" spans="2:9" ht="12.75" hidden="1">
      <c r="B436" s="87" t="s">
        <v>814</v>
      </c>
      <c r="C436" s="121">
        <v>1000</v>
      </c>
      <c r="D436" s="121">
        <v>1004</v>
      </c>
      <c r="E436" s="121" t="s">
        <v>622</v>
      </c>
      <c r="F436" s="80" t="s">
        <v>213</v>
      </c>
      <c r="G436" s="80"/>
      <c r="H436" s="186">
        <f>'Прил.14'!H447</f>
        <v>4406.8</v>
      </c>
      <c r="I436" s="186">
        <f>'Прил.14'!I447</f>
        <v>5087.5</v>
      </c>
    </row>
    <row r="437" spans="2:9" ht="12.75" hidden="1">
      <c r="B437" s="87" t="s">
        <v>739</v>
      </c>
      <c r="C437" s="121">
        <v>1000</v>
      </c>
      <c r="D437" s="121">
        <v>1004</v>
      </c>
      <c r="E437" s="121" t="s">
        <v>622</v>
      </c>
      <c r="F437" s="80" t="s">
        <v>213</v>
      </c>
      <c r="G437" s="80">
        <v>3</v>
      </c>
      <c r="H437" s="186">
        <f>'Прил.14'!H448</f>
        <v>4406.8</v>
      </c>
      <c r="I437" s="186">
        <f>'Прил.14'!I448</f>
        <v>5087.5</v>
      </c>
    </row>
    <row r="438" spans="2:9" ht="38.25" hidden="1">
      <c r="B438" s="96" t="s">
        <v>272</v>
      </c>
      <c r="C438" s="121">
        <v>1000</v>
      </c>
      <c r="D438" s="121">
        <v>1004</v>
      </c>
      <c r="E438" s="121" t="s">
        <v>623</v>
      </c>
      <c r="F438" s="80"/>
      <c r="G438" s="80"/>
      <c r="H438" s="186">
        <f>'Прил.14'!H449</f>
        <v>100</v>
      </c>
      <c r="I438" s="186">
        <f>'Прил.14'!I449</f>
        <v>150</v>
      </c>
    </row>
    <row r="439" spans="2:9" ht="12.75" hidden="1">
      <c r="B439" s="87" t="s">
        <v>522</v>
      </c>
      <c r="C439" s="121">
        <v>1000</v>
      </c>
      <c r="D439" s="121">
        <v>1004</v>
      </c>
      <c r="E439" s="121" t="s">
        <v>623</v>
      </c>
      <c r="F439" s="80" t="s">
        <v>615</v>
      </c>
      <c r="G439" s="80"/>
      <c r="H439" s="186">
        <f>'Прил.14'!H450</f>
        <v>100</v>
      </c>
      <c r="I439" s="186">
        <f>'Прил.14'!I450</f>
        <v>150</v>
      </c>
    </row>
    <row r="440" spans="2:9" ht="12.75" hidden="1">
      <c r="B440" s="87" t="s">
        <v>814</v>
      </c>
      <c r="C440" s="121">
        <v>1000</v>
      </c>
      <c r="D440" s="121">
        <v>1004</v>
      </c>
      <c r="E440" s="121" t="s">
        <v>623</v>
      </c>
      <c r="F440" s="80" t="s">
        <v>213</v>
      </c>
      <c r="G440" s="80"/>
      <c r="H440" s="186">
        <f>'Прил.14'!H451</f>
        <v>100</v>
      </c>
      <c r="I440" s="186">
        <f>'Прил.14'!I451</f>
        <v>150</v>
      </c>
    </row>
    <row r="441" spans="2:9" ht="12.75" hidden="1">
      <c r="B441" s="87" t="s">
        <v>739</v>
      </c>
      <c r="C441" s="121">
        <v>1000</v>
      </c>
      <c r="D441" s="121">
        <v>1004</v>
      </c>
      <c r="E441" s="121" t="s">
        <v>623</v>
      </c>
      <c r="F441" s="80" t="s">
        <v>213</v>
      </c>
      <c r="G441" s="80">
        <v>3</v>
      </c>
      <c r="H441" s="186">
        <f>'Прил.14'!H452</f>
        <v>100</v>
      </c>
      <c r="I441" s="186">
        <f>'Прил.14'!I452</f>
        <v>150</v>
      </c>
    </row>
    <row r="442" spans="2:9" ht="12.75">
      <c r="B442" s="87" t="s">
        <v>356</v>
      </c>
      <c r="C442" s="80" t="s">
        <v>731</v>
      </c>
      <c r="D442" s="80" t="s">
        <v>735</v>
      </c>
      <c r="E442" s="80"/>
      <c r="F442" s="80"/>
      <c r="G442" s="80"/>
      <c r="H442" s="186">
        <f>'Прил.14'!H453</f>
        <v>910.8</v>
      </c>
      <c r="I442" s="186">
        <f>'Прил.14'!I453</f>
        <v>910.8</v>
      </c>
    </row>
    <row r="443" spans="2:9" ht="12.75" hidden="1">
      <c r="B443" s="96" t="s">
        <v>764</v>
      </c>
      <c r="C443" s="80" t="s">
        <v>731</v>
      </c>
      <c r="D443" s="80" t="s">
        <v>735</v>
      </c>
      <c r="E443" s="121" t="s">
        <v>765</v>
      </c>
      <c r="F443" s="80"/>
      <c r="G443" s="80"/>
      <c r="H443" s="185">
        <f>'Прил.14'!H454</f>
        <v>910.8</v>
      </c>
      <c r="I443" s="185">
        <f>'Прил.14'!I454</f>
        <v>910.8</v>
      </c>
    </row>
    <row r="444" spans="2:9" ht="12.75" hidden="1">
      <c r="B444" s="87" t="s">
        <v>273</v>
      </c>
      <c r="C444" s="80" t="s">
        <v>731</v>
      </c>
      <c r="D444" s="80" t="s">
        <v>735</v>
      </c>
      <c r="E444" s="80" t="s">
        <v>624</v>
      </c>
      <c r="F444" s="80"/>
      <c r="G444" s="80"/>
      <c r="H444" s="185">
        <f>'Прил.14'!H455</f>
        <v>910.8</v>
      </c>
      <c r="I444" s="185">
        <f>'Прил.14'!I455</f>
        <v>910.8</v>
      </c>
    </row>
    <row r="445" spans="2:9" ht="25.5" hidden="1">
      <c r="B445" s="87" t="s">
        <v>768</v>
      </c>
      <c r="C445" s="80" t="s">
        <v>731</v>
      </c>
      <c r="D445" s="80" t="s">
        <v>735</v>
      </c>
      <c r="E445" s="80" t="s">
        <v>624</v>
      </c>
      <c r="F445" s="80" t="s">
        <v>640</v>
      </c>
      <c r="G445" s="80"/>
      <c r="H445" s="185">
        <f>'Прил.14'!H456</f>
        <v>698.9</v>
      </c>
      <c r="I445" s="185">
        <f>'Прил.14'!I456</f>
        <v>698.9</v>
      </c>
    </row>
    <row r="446" spans="2:9" ht="12.75" hidden="1">
      <c r="B446" s="87" t="s">
        <v>769</v>
      </c>
      <c r="C446" s="80" t="s">
        <v>731</v>
      </c>
      <c r="D446" s="80" t="s">
        <v>735</v>
      </c>
      <c r="E446" s="80" t="s">
        <v>624</v>
      </c>
      <c r="F446" s="80" t="s">
        <v>770</v>
      </c>
      <c r="G446" s="80"/>
      <c r="H446" s="185">
        <f>'Прил.14'!H457</f>
        <v>698.9</v>
      </c>
      <c r="I446" s="185">
        <f>'Прил.14'!I457</f>
        <v>698.9</v>
      </c>
    </row>
    <row r="447" spans="2:9" ht="12.75" hidden="1">
      <c r="B447" s="87" t="s">
        <v>762</v>
      </c>
      <c r="C447" s="80" t="s">
        <v>731</v>
      </c>
      <c r="D447" s="80" t="s">
        <v>735</v>
      </c>
      <c r="E447" s="80" t="s">
        <v>624</v>
      </c>
      <c r="F447" s="80" t="s">
        <v>770</v>
      </c>
      <c r="G447" s="80" t="s">
        <v>751</v>
      </c>
      <c r="H447" s="185">
        <f>'Прил.14'!H458</f>
        <v>46.9</v>
      </c>
      <c r="I447" s="185">
        <f>'Прил.14'!I458</f>
        <v>46.9</v>
      </c>
    </row>
    <row r="448" spans="2:9" ht="12.75" hidden="1">
      <c r="B448" s="87" t="s">
        <v>739</v>
      </c>
      <c r="C448" s="80" t="s">
        <v>731</v>
      </c>
      <c r="D448" s="80" t="s">
        <v>735</v>
      </c>
      <c r="E448" s="80" t="s">
        <v>624</v>
      </c>
      <c r="F448" s="80" t="s">
        <v>770</v>
      </c>
      <c r="G448" s="80">
        <v>3</v>
      </c>
      <c r="H448" s="185">
        <f>'Прил.14'!H459</f>
        <v>652</v>
      </c>
      <c r="I448" s="185">
        <f>'Прил.14'!I459</f>
        <v>652</v>
      </c>
    </row>
    <row r="449" spans="2:9" ht="12.75" hidden="1">
      <c r="B449" s="96" t="s">
        <v>775</v>
      </c>
      <c r="C449" s="80" t="s">
        <v>731</v>
      </c>
      <c r="D449" s="80" t="s">
        <v>735</v>
      </c>
      <c r="E449" s="80" t="s">
        <v>624</v>
      </c>
      <c r="F449" s="80" t="s">
        <v>776</v>
      </c>
      <c r="G449" s="80"/>
      <c r="H449" s="185">
        <f>'Прил.14'!H460</f>
        <v>211.9</v>
      </c>
      <c r="I449" s="185">
        <f>'Прил.14'!I460</f>
        <v>211.9</v>
      </c>
    </row>
    <row r="450" spans="2:9" ht="12.75" hidden="1">
      <c r="B450" s="96" t="s">
        <v>777</v>
      </c>
      <c r="C450" s="80" t="s">
        <v>731</v>
      </c>
      <c r="D450" s="80" t="s">
        <v>735</v>
      </c>
      <c r="E450" s="80" t="s">
        <v>624</v>
      </c>
      <c r="F450" s="80" t="s">
        <v>778</v>
      </c>
      <c r="G450" s="80"/>
      <c r="H450" s="185">
        <f>'Прил.14'!H461</f>
        <v>211.9</v>
      </c>
      <c r="I450" s="185">
        <f>'Прил.14'!I461</f>
        <v>211.9</v>
      </c>
    </row>
    <row r="451" spans="2:9" ht="12.75" hidden="1">
      <c r="B451" s="87" t="s">
        <v>739</v>
      </c>
      <c r="C451" s="80" t="s">
        <v>731</v>
      </c>
      <c r="D451" s="80" t="s">
        <v>735</v>
      </c>
      <c r="E451" s="80" t="s">
        <v>624</v>
      </c>
      <c r="F451" s="80" t="s">
        <v>778</v>
      </c>
      <c r="G451" s="80">
        <v>3</v>
      </c>
      <c r="H451" s="185">
        <f>'Прил.14'!H462</f>
        <v>211.9</v>
      </c>
      <c r="I451" s="185">
        <f>'Прил.14'!I462</f>
        <v>211.9</v>
      </c>
    </row>
    <row r="452" spans="2:9" ht="14.25" customHeight="1">
      <c r="B452" s="104" t="s">
        <v>364</v>
      </c>
      <c r="C452" s="79" t="s">
        <v>736</v>
      </c>
      <c r="D452" s="79"/>
      <c r="E452" s="79"/>
      <c r="F452" s="79"/>
      <c r="G452" s="79"/>
      <c r="H452" s="185">
        <f>'Прил.14'!H463</f>
        <v>120</v>
      </c>
      <c r="I452" s="185">
        <f>'Прил.14'!I463</f>
        <v>126</v>
      </c>
    </row>
    <row r="453" spans="2:9" ht="15.75" customHeight="1" hidden="1">
      <c r="B453" s="93" t="s">
        <v>762</v>
      </c>
      <c r="C453" s="94"/>
      <c r="D453" s="94"/>
      <c r="E453" s="94"/>
      <c r="F453" s="94"/>
      <c r="G453" s="94">
        <v>2</v>
      </c>
      <c r="H453" s="185">
        <f>'Прил.14'!H464</f>
        <v>120</v>
      </c>
      <c r="I453" s="185">
        <f>'Прил.14'!I464</f>
        <v>126</v>
      </c>
    </row>
    <row r="454" spans="2:9" ht="12.75">
      <c r="B454" s="87" t="s">
        <v>316</v>
      </c>
      <c r="C454" s="80" t="s">
        <v>736</v>
      </c>
      <c r="D454" s="80" t="s">
        <v>315</v>
      </c>
      <c r="E454" s="80"/>
      <c r="F454" s="80"/>
      <c r="G454" s="80"/>
      <c r="H454" s="186">
        <f>'Прил.14'!H465</f>
        <v>120</v>
      </c>
      <c r="I454" s="186">
        <f>'Прил.14'!I465</f>
        <v>126</v>
      </c>
    </row>
    <row r="455" spans="2:9" ht="12.75" hidden="1">
      <c r="B455" s="87" t="s">
        <v>625</v>
      </c>
      <c r="C455" s="80" t="s">
        <v>736</v>
      </c>
      <c r="D455" s="80" t="s">
        <v>315</v>
      </c>
      <c r="E455" s="80" t="s">
        <v>626</v>
      </c>
      <c r="F455" s="80"/>
      <c r="G455" s="80"/>
      <c r="H455" s="185">
        <f>'Прил.14'!H466</f>
        <v>120</v>
      </c>
      <c r="I455" s="185">
        <f>'Прил.14'!I466</f>
        <v>126</v>
      </c>
    </row>
    <row r="456" spans="2:9" ht="25.5" hidden="1">
      <c r="B456" s="96" t="s">
        <v>627</v>
      </c>
      <c r="C456" s="80" t="s">
        <v>736</v>
      </c>
      <c r="D456" s="80" t="s">
        <v>315</v>
      </c>
      <c r="E456" s="80" t="s">
        <v>628</v>
      </c>
      <c r="F456" s="35"/>
      <c r="G456" s="80"/>
      <c r="H456" s="185">
        <f>'Прил.14'!H467</f>
        <v>120</v>
      </c>
      <c r="I456" s="185">
        <f>'Прил.14'!I467</f>
        <v>126</v>
      </c>
    </row>
    <row r="457" spans="2:9" ht="12.75" hidden="1">
      <c r="B457" s="96" t="s">
        <v>775</v>
      </c>
      <c r="C457" s="80" t="s">
        <v>736</v>
      </c>
      <c r="D457" s="80" t="s">
        <v>315</v>
      </c>
      <c r="E457" s="80" t="s">
        <v>628</v>
      </c>
      <c r="F457" s="80" t="s">
        <v>776</v>
      </c>
      <c r="G457" s="80"/>
      <c r="H457" s="185">
        <f>'Прил.14'!H468</f>
        <v>120</v>
      </c>
      <c r="I457" s="185">
        <f>'Прил.14'!I468</f>
        <v>126</v>
      </c>
    </row>
    <row r="458" spans="2:9" ht="12.75" hidden="1">
      <c r="B458" s="96" t="s">
        <v>777</v>
      </c>
      <c r="C458" s="80" t="s">
        <v>736</v>
      </c>
      <c r="D458" s="80" t="s">
        <v>315</v>
      </c>
      <c r="E458" s="80" t="s">
        <v>628</v>
      </c>
      <c r="F458" s="80" t="s">
        <v>778</v>
      </c>
      <c r="G458" s="80"/>
      <c r="H458" s="185">
        <f>'Прил.14'!H469</f>
        <v>120</v>
      </c>
      <c r="I458" s="185">
        <f>'Прил.14'!I469</f>
        <v>126</v>
      </c>
    </row>
    <row r="459" spans="2:9" ht="12.75" hidden="1">
      <c r="B459" s="87" t="s">
        <v>762</v>
      </c>
      <c r="C459" s="80" t="s">
        <v>736</v>
      </c>
      <c r="D459" s="80" t="s">
        <v>315</v>
      </c>
      <c r="E459" s="80" t="s">
        <v>628</v>
      </c>
      <c r="F459" s="80" t="s">
        <v>778</v>
      </c>
      <c r="G459" s="80">
        <v>2</v>
      </c>
      <c r="H459" s="185">
        <f>'Прил.14'!H470</f>
        <v>120</v>
      </c>
      <c r="I459" s="185">
        <f>'Прил.14'!I470</f>
        <v>126</v>
      </c>
    </row>
    <row r="460" spans="2:9" ht="25.5">
      <c r="B460" s="104" t="s">
        <v>699</v>
      </c>
      <c r="C460" s="79" t="s">
        <v>698</v>
      </c>
      <c r="D460" s="79"/>
      <c r="E460" s="79"/>
      <c r="F460" s="79"/>
      <c r="G460" s="79"/>
      <c r="H460" s="185">
        <f>'Прил.14'!H471</f>
        <v>3313.4</v>
      </c>
      <c r="I460" s="185">
        <f>'Прил.14'!I471</f>
        <v>3313.4</v>
      </c>
    </row>
    <row r="461" spans="2:9" ht="12.75" hidden="1">
      <c r="B461" s="93" t="s">
        <v>739</v>
      </c>
      <c r="C461" s="94"/>
      <c r="D461" s="94"/>
      <c r="E461" s="94"/>
      <c r="F461" s="94"/>
      <c r="G461" s="94">
        <v>3</v>
      </c>
      <c r="H461" s="185">
        <f>'Прил.14'!H472</f>
        <v>3313.4</v>
      </c>
      <c r="I461" s="185">
        <f>'Прил.14'!I472</f>
        <v>3313.4</v>
      </c>
    </row>
    <row r="462" spans="2:9" ht="25.5">
      <c r="B462" s="87" t="s">
        <v>701</v>
      </c>
      <c r="C462" s="80" t="s">
        <v>698</v>
      </c>
      <c r="D462" s="80" t="s">
        <v>700</v>
      </c>
      <c r="E462" s="80"/>
      <c r="F462" s="80"/>
      <c r="G462" s="80"/>
      <c r="H462" s="186">
        <f>'Прил.14'!H473</f>
        <v>3313.4</v>
      </c>
      <c r="I462" s="186">
        <f>'Прил.14'!I473</f>
        <v>3313.4</v>
      </c>
    </row>
    <row r="463" spans="2:9" ht="12.75" hidden="1">
      <c r="B463" s="96" t="s">
        <v>764</v>
      </c>
      <c r="C463" s="80" t="s">
        <v>698</v>
      </c>
      <c r="D463" s="80" t="s">
        <v>700</v>
      </c>
      <c r="E463" s="80" t="s">
        <v>765</v>
      </c>
      <c r="F463" s="80"/>
      <c r="G463" s="80"/>
      <c r="H463" s="81">
        <f>'Прил.14'!H474</f>
        <v>3313.4</v>
      </c>
      <c r="I463" s="81">
        <f>'Прил.14'!I474</f>
        <v>3313.4</v>
      </c>
    </row>
    <row r="464" spans="2:9" ht="25.5" hidden="1">
      <c r="B464" s="87" t="s">
        <v>274</v>
      </c>
      <c r="C464" s="80" t="s">
        <v>698</v>
      </c>
      <c r="D464" s="80" t="s">
        <v>700</v>
      </c>
      <c r="E464" s="80" t="s">
        <v>629</v>
      </c>
      <c r="F464" s="80"/>
      <c r="G464" s="80"/>
      <c r="H464" s="81">
        <f>'Прил.14'!H475</f>
        <v>3313.4</v>
      </c>
      <c r="I464" s="81">
        <f>'Прил.14'!I475</f>
        <v>3313.4</v>
      </c>
    </row>
    <row r="465" spans="2:9" ht="12.75" hidden="1">
      <c r="B465" s="101" t="s">
        <v>292</v>
      </c>
      <c r="C465" s="80" t="s">
        <v>698</v>
      </c>
      <c r="D465" s="80" t="s">
        <v>700</v>
      </c>
      <c r="E465" s="80" t="s">
        <v>629</v>
      </c>
      <c r="F465" s="80" t="s">
        <v>6</v>
      </c>
      <c r="G465" s="80"/>
      <c r="H465" s="81">
        <f>'Прил.14'!H476</f>
        <v>3313.4</v>
      </c>
      <c r="I465" s="81">
        <f>'Прил.14'!I476</f>
        <v>3313.4</v>
      </c>
    </row>
    <row r="466" spans="2:9" ht="12.75" hidden="1">
      <c r="B466" s="101" t="s">
        <v>288</v>
      </c>
      <c r="C466" s="80" t="s">
        <v>698</v>
      </c>
      <c r="D466" s="80" t="s">
        <v>700</v>
      </c>
      <c r="E466" s="80" t="s">
        <v>629</v>
      </c>
      <c r="F466" s="80" t="s">
        <v>287</v>
      </c>
      <c r="G466" s="80"/>
      <c r="H466" s="81">
        <f>'Прил.14'!H477</f>
        <v>3313.4</v>
      </c>
      <c r="I466" s="81">
        <f>'Прил.14'!I477</f>
        <v>3313.4</v>
      </c>
    </row>
    <row r="467" spans="2:9" ht="12.75" hidden="1">
      <c r="B467" s="101" t="s">
        <v>739</v>
      </c>
      <c r="C467" s="80" t="s">
        <v>698</v>
      </c>
      <c r="D467" s="80" t="s">
        <v>700</v>
      </c>
      <c r="E467" s="80" t="s">
        <v>629</v>
      </c>
      <c r="F467" s="80" t="s">
        <v>287</v>
      </c>
      <c r="G467" s="80">
        <v>3</v>
      </c>
      <c r="H467" s="81">
        <f>'Прил.14'!H478</f>
        <v>3313.4</v>
      </c>
      <c r="I467" s="81">
        <f>'Прил.14'!I478</f>
        <v>3313.4</v>
      </c>
    </row>
    <row r="468" ht="12.75" hidden="1"/>
    <row r="477" ht="12.75">
      <c r="J477" s="88"/>
    </row>
    <row r="486" ht="12.75">
      <c r="H486" s="88"/>
    </row>
  </sheetData>
  <sheetProtection/>
  <autoFilter ref="B10:H467"/>
  <mergeCells count="9">
    <mergeCell ref="B7:I7"/>
    <mergeCell ref="B8:H8"/>
    <mergeCell ref="B9:B10"/>
    <mergeCell ref="C9:C10"/>
    <mergeCell ref="D9:D10"/>
    <mergeCell ref="E9:E10"/>
    <mergeCell ref="F9:F10"/>
    <mergeCell ref="G9:G10"/>
    <mergeCell ref="H9:I9"/>
  </mergeCells>
  <printOptions/>
  <pageMargins left="0.84" right="0.2" top="0.57" bottom="0.27" header="0.2" footer="0.2"/>
  <pageSetup horizontalDpi="600" verticalDpi="6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492"/>
  <sheetViews>
    <sheetView workbookViewId="0" topLeftCell="B460">
      <selection activeCell="B444" sqref="B444:H479"/>
    </sheetView>
  </sheetViews>
  <sheetFormatPr defaultColWidth="9.00390625" defaultRowHeight="12.75"/>
  <cols>
    <col min="1" max="1" width="9.125" style="73" customWidth="1"/>
    <col min="2" max="2" width="92.125" style="100" customWidth="1"/>
    <col min="3" max="3" width="5.125" style="73" customWidth="1"/>
    <col min="4" max="4" width="5.25390625" style="73" customWidth="1"/>
    <col min="5" max="5" width="10.25390625" style="73" customWidth="1"/>
    <col min="6" max="6" width="7.125" style="73" customWidth="1"/>
    <col min="7" max="7" width="3.375" style="73" customWidth="1"/>
    <col min="8" max="8" width="12.25390625" style="73" customWidth="1"/>
    <col min="9" max="9" width="9.125" style="73" customWidth="1"/>
    <col min="10" max="10" width="9.75390625" style="73" customWidth="1"/>
    <col min="11" max="16384" width="9.125" style="73" customWidth="1"/>
  </cols>
  <sheetData>
    <row r="2" spans="3:8" ht="12.75">
      <c r="C2" s="71"/>
      <c r="D2" s="71"/>
      <c r="E2" s="71"/>
      <c r="F2" s="71"/>
      <c r="G2" s="71"/>
      <c r="H2" s="72" t="s">
        <v>818</v>
      </c>
    </row>
    <row r="3" spans="4:8" ht="12.75" customHeight="1">
      <c r="D3" s="74"/>
      <c r="E3" s="74"/>
      <c r="F3" s="74"/>
      <c r="G3" s="74"/>
      <c r="H3" s="75" t="s">
        <v>212</v>
      </c>
    </row>
    <row r="4" spans="4:8" ht="12.75" customHeight="1">
      <c r="D4" s="74"/>
      <c r="E4" s="74"/>
      <c r="F4" s="74"/>
      <c r="G4" s="74"/>
      <c r="H4" s="75" t="s">
        <v>94</v>
      </c>
    </row>
    <row r="5" spans="2:8" ht="12.75" customHeight="1">
      <c r="B5" s="112"/>
      <c r="D5" s="74"/>
      <c r="E5" s="74"/>
      <c r="F5" s="74"/>
      <c r="G5" s="74"/>
      <c r="H5" s="75" t="s">
        <v>95</v>
      </c>
    </row>
    <row r="6" spans="2:7" ht="12.75">
      <c r="B6" s="112"/>
      <c r="C6" s="76"/>
      <c r="D6" s="76"/>
      <c r="E6" s="76"/>
      <c r="F6" s="76"/>
      <c r="G6" s="76"/>
    </row>
    <row r="7" spans="2:8" ht="42" customHeight="1">
      <c r="B7" s="313" t="s">
        <v>565</v>
      </c>
      <c r="C7" s="313"/>
      <c r="D7" s="313"/>
      <c r="E7" s="313"/>
      <c r="F7" s="313"/>
      <c r="G7" s="313"/>
      <c r="H7" s="313"/>
    </row>
    <row r="8" spans="2:8" ht="12.75">
      <c r="B8" s="314"/>
      <c r="C8" s="314"/>
      <c r="D8" s="314"/>
      <c r="E8" s="314"/>
      <c r="F8" s="314"/>
      <c r="G8" s="314"/>
      <c r="H8" s="314"/>
    </row>
    <row r="9" spans="2:8" ht="35.25" customHeight="1">
      <c r="B9" s="114" t="s">
        <v>338</v>
      </c>
      <c r="C9" s="35" t="s">
        <v>759</v>
      </c>
      <c r="D9" s="35" t="s">
        <v>712</v>
      </c>
      <c r="E9" s="35" t="s">
        <v>737</v>
      </c>
      <c r="F9" s="35" t="s">
        <v>357</v>
      </c>
      <c r="G9" s="36" t="s">
        <v>738</v>
      </c>
      <c r="H9" s="77" t="s">
        <v>760</v>
      </c>
    </row>
    <row r="10" spans="2:8" ht="12.75">
      <c r="B10" s="93" t="s">
        <v>761</v>
      </c>
      <c r="C10" s="94"/>
      <c r="D10" s="94"/>
      <c r="E10" s="94"/>
      <c r="F10" s="94"/>
      <c r="G10" s="94"/>
      <c r="H10" s="185">
        <f>H15+H136+H151+H159+H179+H197+H348+H383+H457+H465</f>
        <v>170242.9</v>
      </c>
    </row>
    <row r="11" spans="2:8" ht="12.75">
      <c r="B11" s="93" t="s">
        <v>758</v>
      </c>
      <c r="C11" s="94"/>
      <c r="D11" s="94"/>
      <c r="E11" s="94"/>
      <c r="F11" s="94"/>
      <c r="G11" s="94">
        <v>1</v>
      </c>
      <c r="H11" s="185">
        <f>H349</f>
        <v>2779</v>
      </c>
    </row>
    <row r="12" spans="2:10" ht="12.75">
      <c r="B12" s="93" t="s">
        <v>762</v>
      </c>
      <c r="C12" s="94"/>
      <c r="D12" s="94"/>
      <c r="E12" s="94"/>
      <c r="F12" s="94"/>
      <c r="G12" s="94">
        <v>2</v>
      </c>
      <c r="H12" s="185">
        <f>H16+H137+H152+H160+H180+H198+H350+H384+H458+H466</f>
        <v>76625.40000000002</v>
      </c>
      <c r="I12" s="88"/>
      <c r="J12" s="88"/>
    </row>
    <row r="13" spans="2:8" ht="12.75">
      <c r="B13" s="93" t="s">
        <v>739</v>
      </c>
      <c r="C13" s="94"/>
      <c r="D13" s="94"/>
      <c r="E13" s="94"/>
      <c r="F13" s="94"/>
      <c r="G13" s="94">
        <v>3</v>
      </c>
      <c r="H13" s="185">
        <f>H17+H199+H385+H467</f>
        <v>90038.9</v>
      </c>
    </row>
    <row r="14" spans="2:10" ht="12.75">
      <c r="B14" s="93" t="s">
        <v>740</v>
      </c>
      <c r="C14" s="94"/>
      <c r="D14" s="94"/>
      <c r="E14" s="94"/>
      <c r="F14" s="94"/>
      <c r="G14" s="94">
        <v>4</v>
      </c>
      <c r="H14" s="185">
        <f>H138+H386</f>
        <v>799.6</v>
      </c>
      <c r="J14" s="88"/>
    </row>
    <row r="15" spans="2:10" ht="12.75">
      <c r="B15" s="104" t="s">
        <v>763</v>
      </c>
      <c r="C15" s="79" t="s">
        <v>713</v>
      </c>
      <c r="D15" s="80"/>
      <c r="E15" s="80"/>
      <c r="F15" s="80"/>
      <c r="G15" s="80"/>
      <c r="H15" s="185">
        <f>H18+H24+H40+H56+H68+H74</f>
        <v>19862.8</v>
      </c>
      <c r="J15" s="88"/>
    </row>
    <row r="16" spans="2:10" ht="12.75">
      <c r="B16" s="96" t="s">
        <v>762</v>
      </c>
      <c r="C16" s="35"/>
      <c r="D16" s="80"/>
      <c r="E16" s="80"/>
      <c r="F16" s="80"/>
      <c r="G16" s="80" t="s">
        <v>751</v>
      </c>
      <c r="H16" s="186">
        <f>H23+H29+H33+H36+H39+H45+H48+H51+H55+H61+H64+H67+H73+H79+H87+H95+H103+H107+H110+H113+H119+H125+H130+H135</f>
        <v>19074.700000000004</v>
      </c>
      <c r="J16" s="88"/>
    </row>
    <row r="17" spans="2:10" ht="12.75">
      <c r="B17" s="96" t="s">
        <v>739</v>
      </c>
      <c r="C17" s="35"/>
      <c r="D17" s="80"/>
      <c r="E17" s="80"/>
      <c r="F17" s="80"/>
      <c r="G17" s="80" t="s">
        <v>828</v>
      </c>
      <c r="H17" s="186">
        <f>H80+H83+H88+H91+H96+H99</f>
        <v>788.0999999999999</v>
      </c>
      <c r="J17" s="88"/>
    </row>
    <row r="18" spans="2:8" ht="25.5">
      <c r="B18" s="87" t="s">
        <v>829</v>
      </c>
      <c r="C18" s="80" t="s">
        <v>713</v>
      </c>
      <c r="D18" s="80" t="s">
        <v>714</v>
      </c>
      <c r="E18" s="80"/>
      <c r="F18" s="80"/>
      <c r="G18" s="80"/>
      <c r="H18" s="186">
        <f>H19</f>
        <v>916.5</v>
      </c>
    </row>
    <row r="19" spans="2:8" ht="12.75">
      <c r="B19" s="96" t="s">
        <v>764</v>
      </c>
      <c r="C19" s="80" t="s">
        <v>713</v>
      </c>
      <c r="D19" s="80" t="s">
        <v>714</v>
      </c>
      <c r="E19" s="80" t="s">
        <v>765</v>
      </c>
      <c r="F19" s="80"/>
      <c r="G19" s="80"/>
      <c r="H19" s="186">
        <f>H20</f>
        <v>916.5</v>
      </c>
    </row>
    <row r="20" spans="2:8" ht="12.75">
      <c r="B20" s="87" t="s">
        <v>215</v>
      </c>
      <c r="C20" s="80" t="s">
        <v>713</v>
      </c>
      <c r="D20" s="80" t="s">
        <v>714</v>
      </c>
      <c r="E20" s="80" t="s">
        <v>766</v>
      </c>
      <c r="F20" s="80"/>
      <c r="G20" s="80"/>
      <c r="H20" s="186">
        <f>H21</f>
        <v>916.5</v>
      </c>
    </row>
    <row r="21" spans="2:8" ht="38.25">
      <c r="B21" s="87" t="s">
        <v>768</v>
      </c>
      <c r="C21" s="80" t="s">
        <v>713</v>
      </c>
      <c r="D21" s="80" t="s">
        <v>714</v>
      </c>
      <c r="E21" s="80" t="s">
        <v>766</v>
      </c>
      <c r="F21" s="80" t="s">
        <v>640</v>
      </c>
      <c r="G21" s="80"/>
      <c r="H21" s="186">
        <f>H22</f>
        <v>916.5</v>
      </c>
    </row>
    <row r="22" spans="2:8" ht="12.75">
      <c r="B22" s="87" t="s">
        <v>769</v>
      </c>
      <c r="C22" s="80" t="s">
        <v>713</v>
      </c>
      <c r="D22" s="80" t="s">
        <v>714</v>
      </c>
      <c r="E22" s="80" t="s">
        <v>766</v>
      </c>
      <c r="F22" s="80" t="s">
        <v>770</v>
      </c>
      <c r="G22" s="80"/>
      <c r="H22" s="186">
        <f>H23</f>
        <v>916.5</v>
      </c>
    </row>
    <row r="23" spans="2:8" ht="12.75">
      <c r="B23" s="87" t="s">
        <v>762</v>
      </c>
      <c r="C23" s="80" t="s">
        <v>713</v>
      </c>
      <c r="D23" s="80" t="s">
        <v>714</v>
      </c>
      <c r="E23" s="80" t="s">
        <v>766</v>
      </c>
      <c r="F23" s="80" t="s">
        <v>770</v>
      </c>
      <c r="G23" s="80">
        <v>2</v>
      </c>
      <c r="H23" s="186">
        <v>916.5</v>
      </c>
    </row>
    <row r="24" spans="2:8" ht="25.5">
      <c r="B24" s="96" t="s">
        <v>771</v>
      </c>
      <c r="C24" s="80" t="s">
        <v>713</v>
      </c>
      <c r="D24" s="80" t="s">
        <v>715</v>
      </c>
      <c r="E24" s="121"/>
      <c r="F24" s="80"/>
      <c r="G24" s="80"/>
      <c r="H24" s="186">
        <f>H25</f>
        <v>337.5</v>
      </c>
    </row>
    <row r="25" spans="2:8" ht="12.75">
      <c r="B25" s="96" t="s">
        <v>764</v>
      </c>
      <c r="C25" s="80" t="s">
        <v>713</v>
      </c>
      <c r="D25" s="80" t="s">
        <v>715</v>
      </c>
      <c r="E25" s="121" t="s">
        <v>765</v>
      </c>
      <c r="F25" s="80"/>
      <c r="G25" s="80"/>
      <c r="H25" s="186">
        <f>H26+H30</f>
        <v>337.5</v>
      </c>
    </row>
    <row r="26" spans="2:8" ht="12.75">
      <c r="B26" s="87" t="s">
        <v>312</v>
      </c>
      <c r="C26" s="80" t="s">
        <v>713</v>
      </c>
      <c r="D26" s="80" t="s">
        <v>715</v>
      </c>
      <c r="E26" s="121" t="s">
        <v>772</v>
      </c>
      <c r="F26" s="80"/>
      <c r="G26" s="80"/>
      <c r="H26" s="186">
        <f>H27</f>
        <v>81.7</v>
      </c>
    </row>
    <row r="27" spans="2:8" ht="38.25">
      <c r="B27" s="87" t="s">
        <v>768</v>
      </c>
      <c r="C27" s="80" t="s">
        <v>713</v>
      </c>
      <c r="D27" s="80" t="s">
        <v>715</v>
      </c>
      <c r="E27" s="121" t="s">
        <v>772</v>
      </c>
      <c r="F27" s="80" t="s">
        <v>640</v>
      </c>
      <c r="G27" s="80"/>
      <c r="H27" s="186">
        <f>H28</f>
        <v>81.7</v>
      </c>
    </row>
    <row r="28" spans="2:8" ht="12.75">
      <c r="B28" s="87" t="s">
        <v>769</v>
      </c>
      <c r="C28" s="80" t="s">
        <v>713</v>
      </c>
      <c r="D28" s="80" t="s">
        <v>715</v>
      </c>
      <c r="E28" s="121" t="s">
        <v>772</v>
      </c>
      <c r="F28" s="80" t="s">
        <v>770</v>
      </c>
      <c r="G28" s="80"/>
      <c r="H28" s="186">
        <f>H29</f>
        <v>81.7</v>
      </c>
    </row>
    <row r="29" spans="2:8" ht="12.75">
      <c r="B29" s="87" t="s">
        <v>762</v>
      </c>
      <c r="C29" s="80" t="s">
        <v>713</v>
      </c>
      <c r="D29" s="80" t="s">
        <v>715</v>
      </c>
      <c r="E29" s="121" t="s">
        <v>772</v>
      </c>
      <c r="F29" s="80" t="s">
        <v>770</v>
      </c>
      <c r="G29" s="80">
        <v>2</v>
      </c>
      <c r="H29" s="186">
        <v>81.7</v>
      </c>
    </row>
    <row r="30" spans="2:8" ht="12.75">
      <c r="B30" s="87" t="s">
        <v>773</v>
      </c>
      <c r="C30" s="80" t="s">
        <v>713</v>
      </c>
      <c r="D30" s="80" t="s">
        <v>715</v>
      </c>
      <c r="E30" s="121" t="s">
        <v>774</v>
      </c>
      <c r="F30" s="80"/>
      <c r="G30" s="80"/>
      <c r="H30" s="186">
        <f>H31+H34+H37</f>
        <v>255.8</v>
      </c>
    </row>
    <row r="31" spans="2:11" ht="38.25">
      <c r="B31" s="87" t="s">
        <v>768</v>
      </c>
      <c r="C31" s="80" t="s">
        <v>713</v>
      </c>
      <c r="D31" s="80" t="s">
        <v>715</v>
      </c>
      <c r="E31" s="121" t="s">
        <v>774</v>
      </c>
      <c r="F31" s="80" t="s">
        <v>640</v>
      </c>
      <c r="G31" s="80"/>
      <c r="H31" s="186">
        <f>H32</f>
        <v>248.9</v>
      </c>
      <c r="K31" s="88"/>
    </row>
    <row r="32" spans="2:8" ht="12.75">
      <c r="B32" s="87" t="s">
        <v>769</v>
      </c>
      <c r="C32" s="80" t="s">
        <v>713</v>
      </c>
      <c r="D32" s="80" t="s">
        <v>715</v>
      </c>
      <c r="E32" s="121" t="s">
        <v>774</v>
      </c>
      <c r="F32" s="80" t="s">
        <v>770</v>
      </c>
      <c r="G32" s="80"/>
      <c r="H32" s="186">
        <f>H33</f>
        <v>248.9</v>
      </c>
    </row>
    <row r="33" spans="2:8" ht="12.75">
      <c r="B33" s="87" t="s">
        <v>762</v>
      </c>
      <c r="C33" s="80" t="s">
        <v>713</v>
      </c>
      <c r="D33" s="80" t="s">
        <v>715</v>
      </c>
      <c r="E33" s="121" t="s">
        <v>774</v>
      </c>
      <c r="F33" s="80" t="s">
        <v>770</v>
      </c>
      <c r="G33" s="80">
        <v>2</v>
      </c>
      <c r="H33" s="186">
        <v>248.9</v>
      </c>
    </row>
    <row r="34" spans="2:8" ht="12.75">
      <c r="B34" s="96" t="s">
        <v>775</v>
      </c>
      <c r="C34" s="80" t="s">
        <v>713</v>
      </c>
      <c r="D34" s="80" t="s">
        <v>715</v>
      </c>
      <c r="E34" s="121" t="s">
        <v>774</v>
      </c>
      <c r="F34" s="80" t="s">
        <v>776</v>
      </c>
      <c r="G34" s="80"/>
      <c r="H34" s="186">
        <f>H35</f>
        <v>6.8</v>
      </c>
    </row>
    <row r="35" spans="2:8" ht="12.75">
      <c r="B35" s="96" t="s">
        <v>777</v>
      </c>
      <c r="C35" s="80" t="s">
        <v>713</v>
      </c>
      <c r="D35" s="80" t="s">
        <v>715</v>
      </c>
      <c r="E35" s="121" t="s">
        <v>774</v>
      </c>
      <c r="F35" s="80" t="s">
        <v>778</v>
      </c>
      <c r="G35" s="80"/>
      <c r="H35" s="186">
        <f>H36</f>
        <v>6.8</v>
      </c>
    </row>
    <row r="36" spans="2:8" ht="12.75">
      <c r="B36" s="87" t="s">
        <v>762</v>
      </c>
      <c r="C36" s="80" t="s">
        <v>713</v>
      </c>
      <c r="D36" s="80" t="s">
        <v>715</v>
      </c>
      <c r="E36" s="121" t="s">
        <v>774</v>
      </c>
      <c r="F36" s="80" t="s">
        <v>778</v>
      </c>
      <c r="G36" s="80">
        <v>2</v>
      </c>
      <c r="H36" s="186">
        <v>6.8</v>
      </c>
    </row>
    <row r="37" spans="2:8" ht="12.75">
      <c r="B37" s="96" t="s">
        <v>780</v>
      </c>
      <c r="C37" s="80" t="s">
        <v>713</v>
      </c>
      <c r="D37" s="80" t="s">
        <v>715</v>
      </c>
      <c r="E37" s="121" t="s">
        <v>774</v>
      </c>
      <c r="F37" s="80" t="s">
        <v>472</v>
      </c>
      <c r="G37" s="80"/>
      <c r="H37" s="186">
        <f>H38</f>
        <v>0.1</v>
      </c>
    </row>
    <row r="38" spans="2:8" ht="12.75">
      <c r="B38" s="96" t="s">
        <v>781</v>
      </c>
      <c r="C38" s="80" t="s">
        <v>713</v>
      </c>
      <c r="D38" s="80" t="s">
        <v>715</v>
      </c>
      <c r="E38" s="121" t="s">
        <v>774</v>
      </c>
      <c r="F38" s="80" t="s">
        <v>782</v>
      </c>
      <c r="G38" s="80"/>
      <c r="H38" s="186">
        <f>H39</f>
        <v>0.1</v>
      </c>
    </row>
    <row r="39" spans="2:8" ht="12.75">
      <c r="B39" s="87" t="s">
        <v>762</v>
      </c>
      <c r="C39" s="80" t="s">
        <v>713</v>
      </c>
      <c r="D39" s="80" t="s">
        <v>715</v>
      </c>
      <c r="E39" s="121" t="s">
        <v>774</v>
      </c>
      <c r="F39" s="80" t="s">
        <v>782</v>
      </c>
      <c r="G39" s="80">
        <v>2</v>
      </c>
      <c r="H39" s="186">
        <v>0.1</v>
      </c>
    </row>
    <row r="40" spans="2:8" ht="25.5">
      <c r="B40" s="96" t="s">
        <v>779</v>
      </c>
      <c r="C40" s="80" t="s">
        <v>713</v>
      </c>
      <c r="D40" s="80" t="s">
        <v>716</v>
      </c>
      <c r="E40" s="121"/>
      <c r="F40" s="80"/>
      <c r="G40" s="80"/>
      <c r="H40" s="186">
        <f>H41+H52</f>
        <v>14854.8</v>
      </c>
    </row>
    <row r="41" spans="2:8" ht="12.75">
      <c r="B41" s="87" t="s">
        <v>764</v>
      </c>
      <c r="C41" s="80" t="s">
        <v>713</v>
      </c>
      <c r="D41" s="80" t="s">
        <v>716</v>
      </c>
      <c r="E41" s="121" t="s">
        <v>765</v>
      </c>
      <c r="F41" s="80"/>
      <c r="G41" s="80"/>
      <c r="H41" s="186">
        <f>H42</f>
        <v>14839.8</v>
      </c>
    </row>
    <row r="42" spans="2:8" ht="12.75">
      <c r="B42" s="87" t="s">
        <v>773</v>
      </c>
      <c r="C42" s="80" t="s">
        <v>713</v>
      </c>
      <c r="D42" s="80" t="s">
        <v>716</v>
      </c>
      <c r="E42" s="121" t="s">
        <v>774</v>
      </c>
      <c r="F42" s="80"/>
      <c r="G42" s="80"/>
      <c r="H42" s="186">
        <f>H43+H46+H49</f>
        <v>14839.8</v>
      </c>
    </row>
    <row r="43" spans="2:8" ht="38.25">
      <c r="B43" s="87" t="s">
        <v>768</v>
      </c>
      <c r="C43" s="80" t="s">
        <v>713</v>
      </c>
      <c r="D43" s="80" t="s">
        <v>716</v>
      </c>
      <c r="E43" s="121" t="s">
        <v>774</v>
      </c>
      <c r="F43" s="80" t="s">
        <v>640</v>
      </c>
      <c r="G43" s="80"/>
      <c r="H43" s="186">
        <f>H44</f>
        <v>12020.5</v>
      </c>
    </row>
    <row r="44" spans="2:8" ht="12.75">
      <c r="B44" s="87" t="s">
        <v>769</v>
      </c>
      <c r="C44" s="80" t="s">
        <v>713</v>
      </c>
      <c r="D44" s="80" t="s">
        <v>716</v>
      </c>
      <c r="E44" s="121" t="s">
        <v>774</v>
      </c>
      <c r="F44" s="80" t="s">
        <v>770</v>
      </c>
      <c r="G44" s="80"/>
      <c r="H44" s="186">
        <f>H45</f>
        <v>12020.5</v>
      </c>
    </row>
    <row r="45" spans="2:8" ht="12.75">
      <c r="B45" s="87" t="s">
        <v>762</v>
      </c>
      <c r="C45" s="80" t="s">
        <v>713</v>
      </c>
      <c r="D45" s="80" t="s">
        <v>716</v>
      </c>
      <c r="E45" s="121" t="s">
        <v>774</v>
      </c>
      <c r="F45" s="80" t="s">
        <v>770</v>
      </c>
      <c r="G45" s="80">
        <v>2</v>
      </c>
      <c r="H45" s="186">
        <v>12020.5</v>
      </c>
    </row>
    <row r="46" spans="2:8" ht="12.75">
      <c r="B46" s="96" t="s">
        <v>775</v>
      </c>
      <c r="C46" s="80" t="s">
        <v>713</v>
      </c>
      <c r="D46" s="80" t="s">
        <v>716</v>
      </c>
      <c r="E46" s="121" t="s">
        <v>774</v>
      </c>
      <c r="F46" s="80" t="s">
        <v>776</v>
      </c>
      <c r="G46" s="80"/>
      <c r="H46" s="186">
        <f>H47</f>
        <v>2803.9</v>
      </c>
    </row>
    <row r="47" spans="2:8" ht="12.75">
      <c r="B47" s="96" t="s">
        <v>777</v>
      </c>
      <c r="C47" s="80" t="s">
        <v>713</v>
      </c>
      <c r="D47" s="80" t="s">
        <v>716</v>
      </c>
      <c r="E47" s="121" t="s">
        <v>774</v>
      </c>
      <c r="F47" s="80" t="s">
        <v>778</v>
      </c>
      <c r="G47" s="80"/>
      <c r="H47" s="186">
        <f>H48</f>
        <v>2803.9</v>
      </c>
    </row>
    <row r="48" spans="2:8" ht="12.75">
      <c r="B48" s="87" t="s">
        <v>762</v>
      </c>
      <c r="C48" s="80" t="s">
        <v>713</v>
      </c>
      <c r="D48" s="80" t="s">
        <v>716</v>
      </c>
      <c r="E48" s="121" t="s">
        <v>774</v>
      </c>
      <c r="F48" s="80" t="s">
        <v>778</v>
      </c>
      <c r="G48" s="80">
        <v>2</v>
      </c>
      <c r="H48" s="186">
        <v>2803.9</v>
      </c>
    </row>
    <row r="49" spans="2:8" ht="12.75">
      <c r="B49" s="96" t="s">
        <v>780</v>
      </c>
      <c r="C49" s="80" t="s">
        <v>713</v>
      </c>
      <c r="D49" s="80" t="s">
        <v>716</v>
      </c>
      <c r="E49" s="121" t="s">
        <v>774</v>
      </c>
      <c r="F49" s="80" t="s">
        <v>472</v>
      </c>
      <c r="G49" s="80"/>
      <c r="H49" s="186">
        <f>H50</f>
        <v>15.4</v>
      </c>
    </row>
    <row r="50" spans="2:8" ht="12.75">
      <c r="B50" s="96" t="s">
        <v>781</v>
      </c>
      <c r="C50" s="80" t="s">
        <v>713</v>
      </c>
      <c r="D50" s="80" t="s">
        <v>716</v>
      </c>
      <c r="E50" s="121" t="s">
        <v>774</v>
      </c>
      <c r="F50" s="80" t="s">
        <v>782</v>
      </c>
      <c r="G50" s="80"/>
      <c r="H50" s="186">
        <f>H51</f>
        <v>15.4</v>
      </c>
    </row>
    <row r="51" spans="2:8" ht="12.75">
      <c r="B51" s="87" t="s">
        <v>762</v>
      </c>
      <c r="C51" s="80" t="s">
        <v>713</v>
      </c>
      <c r="D51" s="80" t="s">
        <v>716</v>
      </c>
      <c r="E51" s="121" t="s">
        <v>774</v>
      </c>
      <c r="F51" s="80" t="s">
        <v>782</v>
      </c>
      <c r="G51" s="80">
        <v>2</v>
      </c>
      <c r="H51" s="186">
        <v>15.4</v>
      </c>
    </row>
    <row r="52" spans="2:8" ht="18.75" customHeight="1">
      <c r="B52" s="101" t="s">
        <v>117</v>
      </c>
      <c r="C52" s="80" t="s">
        <v>713</v>
      </c>
      <c r="D52" s="80" t="s">
        <v>716</v>
      </c>
      <c r="E52" s="80" t="s">
        <v>118</v>
      </c>
      <c r="F52" s="80"/>
      <c r="G52" s="80"/>
      <c r="H52" s="186">
        <f>H53</f>
        <v>15</v>
      </c>
    </row>
    <row r="53" spans="2:8" ht="25.5">
      <c r="B53" s="87" t="s">
        <v>119</v>
      </c>
      <c r="C53" s="80" t="s">
        <v>713</v>
      </c>
      <c r="D53" s="80" t="s">
        <v>716</v>
      </c>
      <c r="E53" s="80" t="s">
        <v>120</v>
      </c>
      <c r="F53" s="80"/>
      <c r="G53" s="80"/>
      <c r="H53" s="186">
        <f>H54</f>
        <v>15</v>
      </c>
    </row>
    <row r="54" spans="2:8" ht="12.75">
      <c r="B54" s="96" t="s">
        <v>775</v>
      </c>
      <c r="C54" s="80" t="s">
        <v>713</v>
      </c>
      <c r="D54" s="80" t="s">
        <v>716</v>
      </c>
      <c r="E54" s="80" t="s">
        <v>120</v>
      </c>
      <c r="F54" s="80" t="s">
        <v>776</v>
      </c>
      <c r="G54" s="80"/>
      <c r="H54" s="186">
        <f>H55</f>
        <v>15</v>
      </c>
    </row>
    <row r="55" spans="2:8" ht="12.75">
      <c r="B55" s="87" t="s">
        <v>762</v>
      </c>
      <c r="C55" s="80" t="s">
        <v>713</v>
      </c>
      <c r="D55" s="80" t="s">
        <v>716</v>
      </c>
      <c r="E55" s="80" t="s">
        <v>120</v>
      </c>
      <c r="F55" s="80" t="s">
        <v>778</v>
      </c>
      <c r="G55" s="80" t="s">
        <v>751</v>
      </c>
      <c r="H55" s="186">
        <v>15</v>
      </c>
    </row>
    <row r="56" spans="2:8" ht="25.5">
      <c r="B56" s="96" t="s">
        <v>361</v>
      </c>
      <c r="C56" s="80" t="s">
        <v>713</v>
      </c>
      <c r="D56" s="80" t="s">
        <v>717</v>
      </c>
      <c r="E56" s="80"/>
      <c r="F56" s="80"/>
      <c r="G56" s="80"/>
      <c r="H56" s="186">
        <f>H57</f>
        <v>2367.7999999999997</v>
      </c>
    </row>
    <row r="57" spans="2:8" ht="12.75">
      <c r="B57" s="87" t="s">
        <v>764</v>
      </c>
      <c r="C57" s="80" t="s">
        <v>713</v>
      </c>
      <c r="D57" s="80" t="s">
        <v>717</v>
      </c>
      <c r="E57" s="121" t="s">
        <v>765</v>
      </c>
      <c r="F57" s="80"/>
      <c r="G57" s="80"/>
      <c r="H57" s="186">
        <f>H58</f>
        <v>2367.7999999999997</v>
      </c>
    </row>
    <row r="58" spans="2:8" ht="12.75">
      <c r="B58" s="87" t="s">
        <v>773</v>
      </c>
      <c r="C58" s="80" t="s">
        <v>713</v>
      </c>
      <c r="D58" s="80" t="s">
        <v>717</v>
      </c>
      <c r="E58" s="121" t="s">
        <v>774</v>
      </c>
      <c r="F58" s="80"/>
      <c r="G58" s="80"/>
      <c r="H58" s="186">
        <f>H59+H62+H65</f>
        <v>2367.7999999999997</v>
      </c>
    </row>
    <row r="59" spans="2:8" ht="38.25">
      <c r="B59" s="87" t="s">
        <v>768</v>
      </c>
      <c r="C59" s="80" t="s">
        <v>713</v>
      </c>
      <c r="D59" s="80" t="s">
        <v>717</v>
      </c>
      <c r="E59" s="121" t="s">
        <v>774</v>
      </c>
      <c r="F59" s="80" t="s">
        <v>640</v>
      </c>
      <c r="G59" s="80"/>
      <c r="H59" s="186">
        <f>H60</f>
        <v>2075.2</v>
      </c>
    </row>
    <row r="60" spans="2:8" ht="12.75">
      <c r="B60" s="87" t="s">
        <v>769</v>
      </c>
      <c r="C60" s="80" t="s">
        <v>713</v>
      </c>
      <c r="D60" s="80" t="s">
        <v>717</v>
      </c>
      <c r="E60" s="121" t="s">
        <v>774</v>
      </c>
      <c r="F60" s="80" t="s">
        <v>770</v>
      </c>
      <c r="G60" s="80"/>
      <c r="H60" s="186">
        <f>H61</f>
        <v>2075.2</v>
      </c>
    </row>
    <row r="61" spans="2:8" ht="12.75">
      <c r="B61" s="87" t="s">
        <v>762</v>
      </c>
      <c r="C61" s="80" t="s">
        <v>713</v>
      </c>
      <c r="D61" s="80" t="s">
        <v>717</v>
      </c>
      <c r="E61" s="121" t="s">
        <v>774</v>
      </c>
      <c r="F61" s="80" t="s">
        <v>770</v>
      </c>
      <c r="G61" s="80">
        <v>2</v>
      </c>
      <c r="H61" s="186">
        <v>2075.2</v>
      </c>
    </row>
    <row r="62" spans="2:8" ht="12.75">
      <c r="B62" s="96" t="s">
        <v>775</v>
      </c>
      <c r="C62" s="80" t="s">
        <v>713</v>
      </c>
      <c r="D62" s="80" t="s">
        <v>717</v>
      </c>
      <c r="E62" s="121" t="s">
        <v>774</v>
      </c>
      <c r="F62" s="80" t="s">
        <v>776</v>
      </c>
      <c r="G62" s="80"/>
      <c r="H62" s="186">
        <f>H63</f>
        <v>291.6</v>
      </c>
    </row>
    <row r="63" spans="2:8" ht="12.75">
      <c r="B63" s="96" t="s">
        <v>777</v>
      </c>
      <c r="C63" s="80" t="s">
        <v>713</v>
      </c>
      <c r="D63" s="80" t="s">
        <v>717</v>
      </c>
      <c r="E63" s="121" t="s">
        <v>774</v>
      </c>
      <c r="F63" s="80" t="s">
        <v>778</v>
      </c>
      <c r="G63" s="80"/>
      <c r="H63" s="186">
        <f>H64</f>
        <v>291.6</v>
      </c>
    </row>
    <row r="64" spans="2:8" ht="12.75">
      <c r="B64" s="87" t="s">
        <v>762</v>
      </c>
      <c r="C64" s="80" t="s">
        <v>713</v>
      </c>
      <c r="D64" s="80" t="s">
        <v>717</v>
      </c>
      <c r="E64" s="121" t="s">
        <v>774</v>
      </c>
      <c r="F64" s="80" t="s">
        <v>778</v>
      </c>
      <c r="G64" s="80">
        <v>2</v>
      </c>
      <c r="H64" s="186">
        <v>291.6</v>
      </c>
    </row>
    <row r="65" spans="2:8" ht="12.75">
      <c r="B65" s="96" t="s">
        <v>780</v>
      </c>
      <c r="C65" s="80" t="s">
        <v>713</v>
      </c>
      <c r="D65" s="80" t="s">
        <v>717</v>
      </c>
      <c r="E65" s="121" t="s">
        <v>774</v>
      </c>
      <c r="F65" s="80" t="s">
        <v>472</v>
      </c>
      <c r="G65" s="80"/>
      <c r="H65" s="186">
        <f>H66</f>
        <v>1</v>
      </c>
    </row>
    <row r="66" spans="2:8" ht="12.75">
      <c r="B66" s="96" t="s">
        <v>781</v>
      </c>
      <c r="C66" s="80" t="s">
        <v>713</v>
      </c>
      <c r="D66" s="80" t="s">
        <v>717</v>
      </c>
      <c r="E66" s="121" t="s">
        <v>774</v>
      </c>
      <c r="F66" s="80" t="s">
        <v>782</v>
      </c>
      <c r="G66" s="80"/>
      <c r="H66" s="186">
        <f>H67</f>
        <v>1</v>
      </c>
    </row>
    <row r="67" spans="2:8" ht="12.75">
      <c r="B67" s="87" t="s">
        <v>762</v>
      </c>
      <c r="C67" s="80" t="s">
        <v>713</v>
      </c>
      <c r="D67" s="80" t="s">
        <v>717</v>
      </c>
      <c r="E67" s="121" t="s">
        <v>774</v>
      </c>
      <c r="F67" s="80" t="s">
        <v>782</v>
      </c>
      <c r="G67" s="80">
        <v>2</v>
      </c>
      <c r="H67" s="186">
        <v>1</v>
      </c>
    </row>
    <row r="68" spans="2:8" ht="12.75">
      <c r="B68" s="96" t="s">
        <v>340</v>
      </c>
      <c r="C68" s="80" t="s">
        <v>713</v>
      </c>
      <c r="D68" s="80" t="s">
        <v>692</v>
      </c>
      <c r="E68" s="121"/>
      <c r="F68" s="80"/>
      <c r="G68" s="80"/>
      <c r="H68" s="186">
        <f>H69</f>
        <v>50</v>
      </c>
    </row>
    <row r="69" spans="2:8" ht="12.75">
      <c r="B69" s="96" t="s">
        <v>764</v>
      </c>
      <c r="C69" s="80" t="s">
        <v>713</v>
      </c>
      <c r="D69" s="80" t="s">
        <v>692</v>
      </c>
      <c r="E69" s="121" t="s">
        <v>765</v>
      </c>
      <c r="F69" s="80"/>
      <c r="G69" s="80"/>
      <c r="H69" s="186">
        <f>H70</f>
        <v>50</v>
      </c>
    </row>
    <row r="70" spans="2:8" ht="12.75">
      <c r="B70" s="96" t="s">
        <v>217</v>
      </c>
      <c r="C70" s="80" t="s">
        <v>713</v>
      </c>
      <c r="D70" s="80" t="s">
        <v>692</v>
      </c>
      <c r="E70" s="121" t="s">
        <v>279</v>
      </c>
      <c r="F70" s="80"/>
      <c r="G70" s="80"/>
      <c r="H70" s="186">
        <f>H71</f>
        <v>50</v>
      </c>
    </row>
    <row r="71" spans="2:8" ht="12.75">
      <c r="B71" s="96" t="s">
        <v>780</v>
      </c>
      <c r="C71" s="80" t="s">
        <v>713</v>
      </c>
      <c r="D71" s="80" t="s">
        <v>692</v>
      </c>
      <c r="E71" s="121" t="s">
        <v>279</v>
      </c>
      <c r="F71" s="80" t="s">
        <v>472</v>
      </c>
      <c r="G71" s="80"/>
      <c r="H71" s="186">
        <f>H72</f>
        <v>50</v>
      </c>
    </row>
    <row r="72" spans="2:8" ht="12.75">
      <c r="B72" s="96" t="s">
        <v>290</v>
      </c>
      <c r="C72" s="80" t="s">
        <v>713</v>
      </c>
      <c r="D72" s="80" t="s">
        <v>692</v>
      </c>
      <c r="E72" s="121" t="s">
        <v>279</v>
      </c>
      <c r="F72" s="80" t="s">
        <v>291</v>
      </c>
      <c r="G72" s="80"/>
      <c r="H72" s="186">
        <f>H73</f>
        <v>50</v>
      </c>
    </row>
    <row r="73" spans="2:8" ht="12.75">
      <c r="B73" s="87" t="s">
        <v>762</v>
      </c>
      <c r="C73" s="80" t="s">
        <v>713</v>
      </c>
      <c r="D73" s="80" t="s">
        <v>692</v>
      </c>
      <c r="E73" s="121" t="s">
        <v>279</v>
      </c>
      <c r="F73" s="80" t="s">
        <v>291</v>
      </c>
      <c r="G73" s="80">
        <v>2</v>
      </c>
      <c r="H73" s="186">
        <v>50</v>
      </c>
    </row>
    <row r="74" spans="2:8" ht="12.75">
      <c r="B74" s="96" t="s">
        <v>341</v>
      </c>
      <c r="C74" s="80" t="s">
        <v>713</v>
      </c>
      <c r="D74" s="80" t="s">
        <v>693</v>
      </c>
      <c r="E74" s="80"/>
      <c r="F74" s="80"/>
      <c r="G74" s="80"/>
      <c r="H74" s="186">
        <f>H75+H114+H120</f>
        <v>1336.2</v>
      </c>
    </row>
    <row r="75" spans="2:8" ht="12.75">
      <c r="B75" s="96" t="s">
        <v>764</v>
      </c>
      <c r="C75" s="80" t="s">
        <v>713</v>
      </c>
      <c r="D75" s="80" t="s">
        <v>693</v>
      </c>
      <c r="E75" s="121" t="s">
        <v>765</v>
      </c>
      <c r="F75" s="80"/>
      <c r="G75" s="80"/>
      <c r="H75" s="186">
        <f>H76+H92+H104+H84+H100</f>
        <v>1294.7</v>
      </c>
    </row>
    <row r="76" spans="2:8" ht="38.25">
      <c r="B76" s="96" t="s">
        <v>783</v>
      </c>
      <c r="C76" s="80" t="s">
        <v>713</v>
      </c>
      <c r="D76" s="80" t="s">
        <v>693</v>
      </c>
      <c r="E76" s="115" t="s">
        <v>784</v>
      </c>
      <c r="F76" s="80"/>
      <c r="G76" s="80"/>
      <c r="H76" s="186">
        <f>H77+H81</f>
        <v>261.9</v>
      </c>
    </row>
    <row r="77" spans="2:8" ht="38.25">
      <c r="B77" s="87" t="s">
        <v>768</v>
      </c>
      <c r="C77" s="80" t="s">
        <v>713</v>
      </c>
      <c r="D77" s="80" t="s">
        <v>693</v>
      </c>
      <c r="E77" s="115" t="s">
        <v>784</v>
      </c>
      <c r="F77" s="80" t="s">
        <v>640</v>
      </c>
      <c r="G77" s="80"/>
      <c r="H77" s="186">
        <f>H78</f>
        <v>251.79999999999998</v>
      </c>
    </row>
    <row r="78" spans="2:8" ht="12.75">
      <c r="B78" s="87" t="s">
        <v>769</v>
      </c>
      <c r="C78" s="80" t="s">
        <v>713</v>
      </c>
      <c r="D78" s="80" t="s">
        <v>693</v>
      </c>
      <c r="E78" s="115" t="s">
        <v>784</v>
      </c>
      <c r="F78" s="80" t="s">
        <v>770</v>
      </c>
      <c r="G78" s="80"/>
      <c r="H78" s="186">
        <f>H79+H80</f>
        <v>251.79999999999998</v>
      </c>
    </row>
    <row r="79" spans="2:8" ht="12.75">
      <c r="B79" s="87" t="s">
        <v>762</v>
      </c>
      <c r="C79" s="80" t="s">
        <v>713</v>
      </c>
      <c r="D79" s="80" t="s">
        <v>693</v>
      </c>
      <c r="E79" s="115" t="s">
        <v>784</v>
      </c>
      <c r="F79" s="80" t="s">
        <v>770</v>
      </c>
      <c r="G79" s="80" t="s">
        <v>751</v>
      </c>
      <c r="H79" s="186">
        <v>11.7</v>
      </c>
    </row>
    <row r="80" spans="2:8" ht="12.75">
      <c r="B80" s="87" t="s">
        <v>739</v>
      </c>
      <c r="C80" s="80" t="s">
        <v>713</v>
      </c>
      <c r="D80" s="80" t="s">
        <v>693</v>
      </c>
      <c r="E80" s="115" t="s">
        <v>784</v>
      </c>
      <c r="F80" s="80" t="s">
        <v>770</v>
      </c>
      <c r="G80" s="80">
        <v>3</v>
      </c>
      <c r="H80" s="186">
        <v>240.1</v>
      </c>
    </row>
    <row r="81" spans="2:8" ht="12.75">
      <c r="B81" s="96" t="s">
        <v>775</v>
      </c>
      <c r="C81" s="80" t="s">
        <v>713</v>
      </c>
      <c r="D81" s="80" t="s">
        <v>693</v>
      </c>
      <c r="E81" s="115" t="s">
        <v>784</v>
      </c>
      <c r="F81" s="80" t="s">
        <v>776</v>
      </c>
      <c r="G81" s="80"/>
      <c r="H81" s="186">
        <f>H82</f>
        <v>10.1</v>
      </c>
    </row>
    <row r="82" spans="2:8" ht="12.75">
      <c r="B82" s="96" t="s">
        <v>777</v>
      </c>
      <c r="C82" s="80" t="s">
        <v>713</v>
      </c>
      <c r="D82" s="80" t="s">
        <v>693</v>
      </c>
      <c r="E82" s="115" t="s">
        <v>784</v>
      </c>
      <c r="F82" s="80" t="s">
        <v>778</v>
      </c>
      <c r="G82" s="80"/>
      <c r="H82" s="186">
        <f>H83</f>
        <v>10.1</v>
      </c>
    </row>
    <row r="83" spans="2:8" ht="12.75">
      <c r="B83" s="87" t="s">
        <v>739</v>
      </c>
      <c r="C83" s="80" t="s">
        <v>713</v>
      </c>
      <c r="D83" s="80" t="s">
        <v>693</v>
      </c>
      <c r="E83" s="115" t="s">
        <v>784</v>
      </c>
      <c r="F83" s="80" t="s">
        <v>778</v>
      </c>
      <c r="G83" s="80">
        <v>3</v>
      </c>
      <c r="H83" s="186">
        <v>10.1</v>
      </c>
    </row>
    <row r="84" spans="2:8" ht="38.25">
      <c r="B84" s="96" t="s">
        <v>785</v>
      </c>
      <c r="C84" s="80" t="s">
        <v>713</v>
      </c>
      <c r="D84" s="80" t="s">
        <v>693</v>
      </c>
      <c r="E84" s="115" t="s">
        <v>786</v>
      </c>
      <c r="F84" s="80"/>
      <c r="G84" s="80"/>
      <c r="H84" s="187">
        <f>H85+H89</f>
        <v>299.7</v>
      </c>
    </row>
    <row r="85" spans="2:8" ht="38.25">
      <c r="B85" s="87" t="s">
        <v>768</v>
      </c>
      <c r="C85" s="80" t="s">
        <v>713</v>
      </c>
      <c r="D85" s="80" t="s">
        <v>693</v>
      </c>
      <c r="E85" s="115" t="s">
        <v>786</v>
      </c>
      <c r="F85" s="80" t="s">
        <v>640</v>
      </c>
      <c r="G85" s="80"/>
      <c r="H85" s="187">
        <f>H86</f>
        <v>233.29999999999998</v>
      </c>
    </row>
    <row r="86" spans="2:8" ht="12.75">
      <c r="B86" s="87" t="s">
        <v>769</v>
      </c>
      <c r="C86" s="80" t="s">
        <v>713</v>
      </c>
      <c r="D86" s="80" t="s">
        <v>693</v>
      </c>
      <c r="E86" s="115" t="s">
        <v>786</v>
      </c>
      <c r="F86" s="80" t="s">
        <v>770</v>
      </c>
      <c r="G86" s="80"/>
      <c r="H86" s="187">
        <f>H87+H88</f>
        <v>233.29999999999998</v>
      </c>
    </row>
    <row r="87" spans="2:8" ht="12.75">
      <c r="B87" s="87" t="s">
        <v>762</v>
      </c>
      <c r="C87" s="80" t="s">
        <v>713</v>
      </c>
      <c r="D87" s="80" t="s">
        <v>693</v>
      </c>
      <c r="E87" s="115" t="s">
        <v>786</v>
      </c>
      <c r="F87" s="80" t="s">
        <v>770</v>
      </c>
      <c r="G87" s="80" t="s">
        <v>751</v>
      </c>
      <c r="H87" s="187">
        <v>11.7</v>
      </c>
    </row>
    <row r="88" spans="2:8" ht="12.75">
      <c r="B88" s="87" t="s">
        <v>739</v>
      </c>
      <c r="C88" s="80" t="s">
        <v>713</v>
      </c>
      <c r="D88" s="80" t="s">
        <v>693</v>
      </c>
      <c r="E88" s="115" t="s">
        <v>786</v>
      </c>
      <c r="F88" s="80" t="s">
        <v>770</v>
      </c>
      <c r="G88" s="80">
        <v>3</v>
      </c>
      <c r="H88" s="187">
        <v>221.6</v>
      </c>
    </row>
    <row r="89" spans="2:8" ht="12.75">
      <c r="B89" s="96" t="s">
        <v>775</v>
      </c>
      <c r="C89" s="80" t="s">
        <v>713</v>
      </c>
      <c r="D89" s="80" t="s">
        <v>693</v>
      </c>
      <c r="E89" s="115" t="s">
        <v>786</v>
      </c>
      <c r="F89" s="80" t="s">
        <v>776</v>
      </c>
      <c r="G89" s="80"/>
      <c r="H89" s="187">
        <f>H90</f>
        <v>66.4</v>
      </c>
    </row>
    <row r="90" spans="2:8" ht="12.75">
      <c r="B90" s="96" t="s">
        <v>777</v>
      </c>
      <c r="C90" s="80" t="s">
        <v>713</v>
      </c>
      <c r="D90" s="80" t="s">
        <v>693</v>
      </c>
      <c r="E90" s="115" t="s">
        <v>786</v>
      </c>
      <c r="F90" s="80" t="s">
        <v>778</v>
      </c>
      <c r="G90" s="80"/>
      <c r="H90" s="187">
        <f>H91</f>
        <v>66.4</v>
      </c>
    </row>
    <row r="91" spans="2:8" ht="12.75">
      <c r="B91" s="87" t="s">
        <v>739</v>
      </c>
      <c r="C91" s="80" t="s">
        <v>713</v>
      </c>
      <c r="D91" s="80" t="s">
        <v>693</v>
      </c>
      <c r="E91" s="115" t="s">
        <v>786</v>
      </c>
      <c r="F91" s="80" t="s">
        <v>778</v>
      </c>
      <c r="G91" s="80">
        <v>3</v>
      </c>
      <c r="H91" s="187">
        <v>66.4</v>
      </c>
    </row>
    <row r="92" spans="2:8" ht="25.5">
      <c r="B92" s="96" t="s">
        <v>787</v>
      </c>
      <c r="C92" s="80" t="s">
        <v>713</v>
      </c>
      <c r="D92" s="80" t="s">
        <v>693</v>
      </c>
      <c r="E92" s="121" t="s">
        <v>788</v>
      </c>
      <c r="F92" s="80"/>
      <c r="G92" s="80"/>
      <c r="H92" s="186">
        <f>H93+H97</f>
        <v>261.59999999999997</v>
      </c>
    </row>
    <row r="93" spans="2:8" ht="38.25">
      <c r="B93" s="87" t="s">
        <v>768</v>
      </c>
      <c r="C93" s="80" t="s">
        <v>713</v>
      </c>
      <c r="D93" s="80" t="s">
        <v>693</v>
      </c>
      <c r="E93" s="115" t="s">
        <v>788</v>
      </c>
      <c r="F93" s="80" t="s">
        <v>640</v>
      </c>
      <c r="G93" s="80"/>
      <c r="H93" s="186">
        <f>H94</f>
        <v>251.79999999999998</v>
      </c>
    </row>
    <row r="94" spans="2:8" ht="12.75">
      <c r="B94" s="87" t="s">
        <v>769</v>
      </c>
      <c r="C94" s="80" t="s">
        <v>713</v>
      </c>
      <c r="D94" s="80" t="s">
        <v>693</v>
      </c>
      <c r="E94" s="115" t="s">
        <v>788</v>
      </c>
      <c r="F94" s="80" t="s">
        <v>770</v>
      </c>
      <c r="G94" s="80"/>
      <c r="H94" s="186">
        <f>H95+H96</f>
        <v>251.79999999999998</v>
      </c>
    </row>
    <row r="95" spans="2:8" ht="12.75">
      <c r="B95" s="87" t="s">
        <v>762</v>
      </c>
      <c r="C95" s="80" t="s">
        <v>713</v>
      </c>
      <c r="D95" s="80" t="s">
        <v>693</v>
      </c>
      <c r="E95" s="115" t="s">
        <v>788</v>
      </c>
      <c r="F95" s="80" t="s">
        <v>770</v>
      </c>
      <c r="G95" s="80" t="s">
        <v>751</v>
      </c>
      <c r="H95" s="186">
        <v>11.7</v>
      </c>
    </row>
    <row r="96" spans="2:8" ht="12.75">
      <c r="B96" s="87" t="s">
        <v>739</v>
      </c>
      <c r="C96" s="80" t="s">
        <v>713</v>
      </c>
      <c r="D96" s="80" t="s">
        <v>693</v>
      </c>
      <c r="E96" s="115" t="s">
        <v>788</v>
      </c>
      <c r="F96" s="80" t="s">
        <v>770</v>
      </c>
      <c r="G96" s="80">
        <v>3</v>
      </c>
      <c r="H96" s="186">
        <v>240.1</v>
      </c>
    </row>
    <row r="97" spans="2:8" ht="12.75">
      <c r="B97" s="96" t="s">
        <v>775</v>
      </c>
      <c r="C97" s="80" t="s">
        <v>713</v>
      </c>
      <c r="D97" s="80" t="s">
        <v>693</v>
      </c>
      <c r="E97" s="115" t="s">
        <v>788</v>
      </c>
      <c r="F97" s="80" t="s">
        <v>776</v>
      </c>
      <c r="G97" s="80"/>
      <c r="H97" s="186">
        <f>H98</f>
        <v>9.8</v>
      </c>
    </row>
    <row r="98" spans="2:8" ht="12.75">
      <c r="B98" s="96" t="s">
        <v>777</v>
      </c>
      <c r="C98" s="80" t="s">
        <v>713</v>
      </c>
      <c r="D98" s="80" t="s">
        <v>693</v>
      </c>
      <c r="E98" s="115" t="s">
        <v>788</v>
      </c>
      <c r="F98" s="80" t="s">
        <v>778</v>
      </c>
      <c r="G98" s="80"/>
      <c r="H98" s="186">
        <f>H99</f>
        <v>9.8</v>
      </c>
    </row>
    <row r="99" spans="2:8" ht="12.75">
      <c r="B99" s="87" t="s">
        <v>739</v>
      </c>
      <c r="C99" s="80" t="s">
        <v>713</v>
      </c>
      <c r="D99" s="80" t="s">
        <v>693</v>
      </c>
      <c r="E99" s="115" t="s">
        <v>788</v>
      </c>
      <c r="F99" s="80" t="s">
        <v>778</v>
      </c>
      <c r="G99" s="80">
        <v>3</v>
      </c>
      <c r="H99" s="186">
        <v>9.8</v>
      </c>
    </row>
    <row r="100" spans="2:8" ht="25.5">
      <c r="B100" s="87" t="s">
        <v>218</v>
      </c>
      <c r="C100" s="80" t="s">
        <v>713</v>
      </c>
      <c r="D100" s="80" t="s">
        <v>693</v>
      </c>
      <c r="E100" s="80" t="s">
        <v>789</v>
      </c>
      <c r="F100" s="80"/>
      <c r="G100" s="80"/>
      <c r="H100" s="186">
        <f>H101</f>
        <v>100</v>
      </c>
    </row>
    <row r="101" spans="2:8" ht="12.75">
      <c r="B101" s="96" t="s">
        <v>775</v>
      </c>
      <c r="C101" s="80" t="s">
        <v>713</v>
      </c>
      <c r="D101" s="80" t="s">
        <v>693</v>
      </c>
      <c r="E101" s="80" t="s">
        <v>789</v>
      </c>
      <c r="F101" s="80" t="s">
        <v>776</v>
      </c>
      <c r="G101" s="80"/>
      <c r="H101" s="186">
        <f>H102</f>
        <v>100</v>
      </c>
    </row>
    <row r="102" spans="2:8" ht="12.75">
      <c r="B102" s="96" t="s">
        <v>777</v>
      </c>
      <c r="C102" s="80" t="s">
        <v>713</v>
      </c>
      <c r="D102" s="80" t="s">
        <v>693</v>
      </c>
      <c r="E102" s="80" t="s">
        <v>789</v>
      </c>
      <c r="F102" s="80" t="s">
        <v>778</v>
      </c>
      <c r="G102" s="80"/>
      <c r="H102" s="186">
        <v>100</v>
      </c>
    </row>
    <row r="103" spans="2:8" ht="12.75">
      <c r="B103" s="87" t="s">
        <v>762</v>
      </c>
      <c r="C103" s="80" t="s">
        <v>713</v>
      </c>
      <c r="D103" s="80" t="s">
        <v>693</v>
      </c>
      <c r="E103" s="80" t="s">
        <v>789</v>
      </c>
      <c r="F103" s="80" t="s">
        <v>778</v>
      </c>
      <c r="G103" s="80">
        <v>2</v>
      </c>
      <c r="H103" s="186">
        <v>100</v>
      </c>
    </row>
    <row r="104" spans="2:8" ht="25.5">
      <c r="B104" s="87" t="s">
        <v>219</v>
      </c>
      <c r="C104" s="80" t="s">
        <v>713</v>
      </c>
      <c r="D104" s="80" t="s">
        <v>693</v>
      </c>
      <c r="E104" s="80" t="s">
        <v>790</v>
      </c>
      <c r="F104" s="80"/>
      <c r="G104" s="80"/>
      <c r="H104" s="186">
        <f>H105+H108+H111</f>
        <v>371.5</v>
      </c>
    </row>
    <row r="105" spans="2:8" ht="38.25">
      <c r="B105" s="87" t="s">
        <v>768</v>
      </c>
      <c r="C105" s="80" t="s">
        <v>713</v>
      </c>
      <c r="D105" s="80" t="s">
        <v>693</v>
      </c>
      <c r="E105" s="80" t="s">
        <v>790</v>
      </c>
      <c r="F105" s="80" t="s">
        <v>640</v>
      </c>
      <c r="G105" s="80"/>
      <c r="H105" s="186">
        <f>H106</f>
        <v>110.4</v>
      </c>
    </row>
    <row r="106" spans="2:8" ht="12.75">
      <c r="B106" s="87" t="s">
        <v>769</v>
      </c>
      <c r="C106" s="80" t="s">
        <v>713</v>
      </c>
      <c r="D106" s="80" t="s">
        <v>693</v>
      </c>
      <c r="E106" s="80" t="s">
        <v>790</v>
      </c>
      <c r="F106" s="80" t="s">
        <v>770</v>
      </c>
      <c r="G106" s="80"/>
      <c r="H106" s="186">
        <f>H107</f>
        <v>110.4</v>
      </c>
    </row>
    <row r="107" spans="2:8" ht="12.75">
      <c r="B107" s="87" t="s">
        <v>762</v>
      </c>
      <c r="C107" s="80" t="s">
        <v>713</v>
      </c>
      <c r="D107" s="80" t="s">
        <v>693</v>
      </c>
      <c r="E107" s="80" t="s">
        <v>790</v>
      </c>
      <c r="F107" s="80" t="s">
        <v>770</v>
      </c>
      <c r="G107" s="80">
        <v>2</v>
      </c>
      <c r="H107" s="187">
        <v>110.4</v>
      </c>
    </row>
    <row r="108" spans="2:8" ht="12.75">
      <c r="B108" s="96" t="s">
        <v>775</v>
      </c>
      <c r="C108" s="80" t="s">
        <v>713</v>
      </c>
      <c r="D108" s="80" t="s">
        <v>693</v>
      </c>
      <c r="E108" s="80" t="s">
        <v>790</v>
      </c>
      <c r="F108" s="80" t="s">
        <v>776</v>
      </c>
      <c r="G108" s="80"/>
      <c r="H108" s="186">
        <f>H109</f>
        <v>45.9</v>
      </c>
    </row>
    <row r="109" spans="2:8" ht="12.75">
      <c r="B109" s="96" t="s">
        <v>777</v>
      </c>
      <c r="C109" s="80" t="s">
        <v>713</v>
      </c>
      <c r="D109" s="80" t="s">
        <v>693</v>
      </c>
      <c r="E109" s="80" t="s">
        <v>790</v>
      </c>
      <c r="F109" s="80" t="s">
        <v>778</v>
      </c>
      <c r="G109" s="80"/>
      <c r="H109" s="186">
        <f>H110</f>
        <v>45.9</v>
      </c>
    </row>
    <row r="110" spans="2:8" ht="12.75">
      <c r="B110" s="87" t="s">
        <v>762</v>
      </c>
      <c r="C110" s="80" t="s">
        <v>713</v>
      </c>
      <c r="D110" s="80" t="s">
        <v>693</v>
      </c>
      <c r="E110" s="80" t="s">
        <v>790</v>
      </c>
      <c r="F110" s="80" t="s">
        <v>778</v>
      </c>
      <c r="G110" s="80">
        <v>2</v>
      </c>
      <c r="H110" s="186">
        <v>45.9</v>
      </c>
    </row>
    <row r="111" spans="2:8" ht="12.75">
      <c r="B111" s="96" t="s">
        <v>780</v>
      </c>
      <c r="C111" s="80" t="s">
        <v>713</v>
      </c>
      <c r="D111" s="80" t="s">
        <v>693</v>
      </c>
      <c r="E111" s="80" t="s">
        <v>790</v>
      </c>
      <c r="F111" s="80" t="s">
        <v>472</v>
      </c>
      <c r="G111" s="80"/>
      <c r="H111" s="186">
        <f>H112</f>
        <v>215.2</v>
      </c>
    </row>
    <row r="112" spans="2:8" ht="12.75">
      <c r="B112" s="87" t="s">
        <v>791</v>
      </c>
      <c r="C112" s="80" t="s">
        <v>713</v>
      </c>
      <c r="D112" s="80" t="s">
        <v>693</v>
      </c>
      <c r="E112" s="80" t="s">
        <v>790</v>
      </c>
      <c r="F112" s="80" t="s">
        <v>792</v>
      </c>
      <c r="G112" s="80"/>
      <c r="H112" s="186">
        <f>H113</f>
        <v>215.2</v>
      </c>
    </row>
    <row r="113" spans="2:8" ht="12.75">
      <c r="B113" s="87" t="s">
        <v>762</v>
      </c>
      <c r="C113" s="80" t="s">
        <v>713</v>
      </c>
      <c r="D113" s="80" t="s">
        <v>693</v>
      </c>
      <c r="E113" s="80" t="s">
        <v>790</v>
      </c>
      <c r="F113" s="80" t="s">
        <v>792</v>
      </c>
      <c r="G113" s="80">
        <v>2</v>
      </c>
      <c r="H113" s="186">
        <v>215.2</v>
      </c>
    </row>
    <row r="114" spans="2:8" ht="25.5">
      <c r="B114" s="101" t="s">
        <v>96</v>
      </c>
      <c r="C114" s="80" t="s">
        <v>713</v>
      </c>
      <c r="D114" s="80" t="s">
        <v>693</v>
      </c>
      <c r="E114" s="80" t="s">
        <v>793</v>
      </c>
      <c r="F114" s="80"/>
      <c r="G114" s="80"/>
      <c r="H114" s="186">
        <f>H115</f>
        <v>36</v>
      </c>
    </row>
    <row r="115" spans="2:8" ht="25.5">
      <c r="B115" s="87" t="s">
        <v>97</v>
      </c>
      <c r="C115" s="80" t="s">
        <v>713</v>
      </c>
      <c r="D115" s="80" t="s">
        <v>693</v>
      </c>
      <c r="E115" s="80" t="s">
        <v>99</v>
      </c>
      <c r="F115" s="80"/>
      <c r="G115" s="80"/>
      <c r="H115" s="186">
        <f>H116</f>
        <v>36</v>
      </c>
    </row>
    <row r="116" spans="2:8" ht="38.25">
      <c r="B116" s="87" t="s">
        <v>98</v>
      </c>
      <c r="C116" s="80" t="s">
        <v>713</v>
      </c>
      <c r="D116" s="80" t="s">
        <v>693</v>
      </c>
      <c r="E116" s="80" t="s">
        <v>100</v>
      </c>
      <c r="F116" s="79"/>
      <c r="G116" s="79"/>
      <c r="H116" s="186">
        <f>H117</f>
        <v>36</v>
      </c>
    </row>
    <row r="117" spans="2:8" ht="12.75">
      <c r="B117" s="96" t="s">
        <v>775</v>
      </c>
      <c r="C117" s="80" t="s">
        <v>713</v>
      </c>
      <c r="D117" s="80" t="s">
        <v>693</v>
      </c>
      <c r="E117" s="80" t="s">
        <v>100</v>
      </c>
      <c r="F117" s="80" t="s">
        <v>776</v>
      </c>
      <c r="G117" s="80"/>
      <c r="H117" s="186">
        <f>H118</f>
        <v>36</v>
      </c>
    </row>
    <row r="118" spans="2:8" ht="12.75">
      <c r="B118" s="96" t="s">
        <v>777</v>
      </c>
      <c r="C118" s="80" t="s">
        <v>713</v>
      </c>
      <c r="D118" s="80" t="s">
        <v>693</v>
      </c>
      <c r="E118" s="80" t="s">
        <v>100</v>
      </c>
      <c r="F118" s="80" t="s">
        <v>778</v>
      </c>
      <c r="G118" s="80"/>
      <c r="H118" s="186">
        <f>H119</f>
        <v>36</v>
      </c>
    </row>
    <row r="119" spans="2:8" ht="12.75">
      <c r="B119" s="87" t="s">
        <v>762</v>
      </c>
      <c r="C119" s="80" t="s">
        <v>713</v>
      </c>
      <c r="D119" s="80" t="s">
        <v>693</v>
      </c>
      <c r="E119" s="80" t="s">
        <v>100</v>
      </c>
      <c r="F119" s="80" t="s">
        <v>778</v>
      </c>
      <c r="G119" s="80">
        <v>2</v>
      </c>
      <c r="H119" s="186">
        <v>36</v>
      </c>
    </row>
    <row r="120" spans="2:8" ht="25.5">
      <c r="B120" s="87" t="s">
        <v>672</v>
      </c>
      <c r="C120" s="80" t="s">
        <v>713</v>
      </c>
      <c r="D120" s="80" t="s">
        <v>693</v>
      </c>
      <c r="E120" s="97" t="s">
        <v>446</v>
      </c>
      <c r="F120" s="35"/>
      <c r="G120" s="80"/>
      <c r="H120" s="186">
        <f>H121+H126+H131</f>
        <v>5.5</v>
      </c>
    </row>
    <row r="121" spans="2:8" ht="38.25">
      <c r="B121" s="87" t="s">
        <v>673</v>
      </c>
      <c r="C121" s="80" t="s">
        <v>713</v>
      </c>
      <c r="D121" s="80" t="s">
        <v>693</v>
      </c>
      <c r="E121" s="99" t="s">
        <v>1</v>
      </c>
      <c r="F121" s="35"/>
      <c r="G121" s="80"/>
      <c r="H121" s="186">
        <f>H122</f>
        <v>1.5</v>
      </c>
    </row>
    <row r="122" spans="2:8" ht="38.25">
      <c r="B122" s="87" t="s">
        <v>674</v>
      </c>
      <c r="C122" s="80" t="s">
        <v>713</v>
      </c>
      <c r="D122" s="80" t="s">
        <v>693</v>
      </c>
      <c r="E122" s="99" t="s">
        <v>3</v>
      </c>
      <c r="F122" s="35"/>
      <c r="G122" s="80"/>
      <c r="H122" s="186">
        <f>H123</f>
        <v>1.5</v>
      </c>
    </row>
    <row r="123" spans="2:8" ht="12.75">
      <c r="B123" s="96" t="s">
        <v>775</v>
      </c>
      <c r="C123" s="80" t="s">
        <v>713</v>
      </c>
      <c r="D123" s="80" t="s">
        <v>693</v>
      </c>
      <c r="E123" s="99" t="s">
        <v>3</v>
      </c>
      <c r="F123" s="80" t="s">
        <v>776</v>
      </c>
      <c r="G123" s="80"/>
      <c r="H123" s="186">
        <f>H124</f>
        <v>1.5</v>
      </c>
    </row>
    <row r="124" spans="2:8" ht="12.75">
      <c r="B124" s="96" t="s">
        <v>777</v>
      </c>
      <c r="C124" s="80" t="s">
        <v>713</v>
      </c>
      <c r="D124" s="80" t="s">
        <v>693</v>
      </c>
      <c r="E124" s="99" t="s">
        <v>3</v>
      </c>
      <c r="F124" s="80" t="s">
        <v>778</v>
      </c>
      <c r="G124" s="80"/>
      <c r="H124" s="186">
        <f>H125</f>
        <v>1.5</v>
      </c>
    </row>
    <row r="125" spans="2:8" ht="12.75">
      <c r="B125" s="87" t="s">
        <v>762</v>
      </c>
      <c r="C125" s="80" t="s">
        <v>713</v>
      </c>
      <c r="D125" s="80" t="s">
        <v>693</v>
      </c>
      <c r="E125" s="99" t="s">
        <v>3</v>
      </c>
      <c r="F125" s="80" t="s">
        <v>778</v>
      </c>
      <c r="G125" s="80">
        <v>2</v>
      </c>
      <c r="H125" s="186">
        <v>1.5</v>
      </c>
    </row>
    <row r="126" spans="2:8" ht="25.5">
      <c r="B126" s="87" t="s">
        <v>675</v>
      </c>
      <c r="C126" s="80" t="s">
        <v>713</v>
      </c>
      <c r="D126" s="80" t="s">
        <v>693</v>
      </c>
      <c r="E126" s="99" t="s">
        <v>45</v>
      </c>
      <c r="F126" s="35"/>
      <c r="G126" s="80"/>
      <c r="H126" s="186">
        <f>H127</f>
        <v>3</v>
      </c>
    </row>
    <row r="127" spans="2:8" ht="38.25">
      <c r="B127" s="87" t="s">
        <v>676</v>
      </c>
      <c r="C127" s="80" t="s">
        <v>713</v>
      </c>
      <c r="D127" s="80" t="s">
        <v>693</v>
      </c>
      <c r="E127" s="99" t="s">
        <v>498</v>
      </c>
      <c r="F127" s="35"/>
      <c r="G127" s="80"/>
      <c r="H127" s="186">
        <f>H128</f>
        <v>3</v>
      </c>
    </row>
    <row r="128" spans="2:8" ht="12.75">
      <c r="B128" s="96" t="s">
        <v>775</v>
      </c>
      <c r="C128" s="80" t="s">
        <v>713</v>
      </c>
      <c r="D128" s="80" t="s">
        <v>693</v>
      </c>
      <c r="E128" s="99" t="s">
        <v>498</v>
      </c>
      <c r="F128" s="80" t="s">
        <v>776</v>
      </c>
      <c r="G128" s="80"/>
      <c r="H128" s="186">
        <f>H129</f>
        <v>3</v>
      </c>
    </row>
    <row r="129" spans="2:8" ht="12.75">
      <c r="B129" s="96" t="s">
        <v>777</v>
      </c>
      <c r="C129" s="80" t="s">
        <v>713</v>
      </c>
      <c r="D129" s="80" t="s">
        <v>693</v>
      </c>
      <c r="E129" s="99" t="s">
        <v>498</v>
      </c>
      <c r="F129" s="80" t="s">
        <v>778</v>
      </c>
      <c r="G129" s="80"/>
      <c r="H129" s="186">
        <f>H130</f>
        <v>3</v>
      </c>
    </row>
    <row r="130" spans="2:8" ht="12.75">
      <c r="B130" s="87" t="s">
        <v>762</v>
      </c>
      <c r="C130" s="80" t="s">
        <v>713</v>
      </c>
      <c r="D130" s="80" t="s">
        <v>693</v>
      </c>
      <c r="E130" s="99" t="s">
        <v>498</v>
      </c>
      <c r="F130" s="80" t="s">
        <v>778</v>
      </c>
      <c r="G130" s="80">
        <v>2</v>
      </c>
      <c r="H130" s="186">
        <v>3</v>
      </c>
    </row>
    <row r="131" spans="2:8" ht="38.25">
      <c r="B131" s="87" t="s">
        <v>677</v>
      </c>
      <c r="C131" s="80" t="s">
        <v>713</v>
      </c>
      <c r="D131" s="80" t="s">
        <v>693</v>
      </c>
      <c r="E131" s="99" t="s">
        <v>504</v>
      </c>
      <c r="F131" s="35"/>
      <c r="G131" s="80"/>
      <c r="H131" s="186">
        <f>H132</f>
        <v>1</v>
      </c>
    </row>
    <row r="132" spans="2:8" ht="38.25">
      <c r="B132" s="87" t="s">
        <v>678</v>
      </c>
      <c r="C132" s="80" t="s">
        <v>713</v>
      </c>
      <c r="D132" s="80" t="s">
        <v>693</v>
      </c>
      <c r="E132" s="99" t="s">
        <v>506</v>
      </c>
      <c r="F132" s="35"/>
      <c r="G132" s="80"/>
      <c r="H132" s="186">
        <f>H133</f>
        <v>1</v>
      </c>
    </row>
    <row r="133" spans="2:8" ht="12.75">
      <c r="B133" s="96" t="s">
        <v>775</v>
      </c>
      <c r="C133" s="80" t="s">
        <v>713</v>
      </c>
      <c r="D133" s="80" t="s">
        <v>693</v>
      </c>
      <c r="E133" s="99" t="s">
        <v>506</v>
      </c>
      <c r="F133" s="80" t="s">
        <v>776</v>
      </c>
      <c r="G133" s="80"/>
      <c r="H133" s="186">
        <f>H134</f>
        <v>1</v>
      </c>
    </row>
    <row r="134" spans="2:8" ht="12.75">
      <c r="B134" s="96" t="s">
        <v>777</v>
      </c>
      <c r="C134" s="80" t="s">
        <v>713</v>
      </c>
      <c r="D134" s="80" t="s">
        <v>693</v>
      </c>
      <c r="E134" s="99" t="s">
        <v>506</v>
      </c>
      <c r="F134" s="80" t="s">
        <v>778</v>
      </c>
      <c r="G134" s="80"/>
      <c r="H134" s="186">
        <f>H135</f>
        <v>1</v>
      </c>
    </row>
    <row r="135" spans="2:8" ht="12.75">
      <c r="B135" s="87" t="s">
        <v>762</v>
      </c>
      <c r="C135" s="80" t="s">
        <v>713</v>
      </c>
      <c r="D135" s="80" t="s">
        <v>693</v>
      </c>
      <c r="E135" s="99" t="s">
        <v>506</v>
      </c>
      <c r="F135" s="80" t="s">
        <v>778</v>
      </c>
      <c r="G135" s="80">
        <v>2</v>
      </c>
      <c r="H135" s="186">
        <v>1</v>
      </c>
    </row>
    <row r="136" spans="2:8" ht="12.75">
      <c r="B136" s="102" t="s">
        <v>359</v>
      </c>
      <c r="C136" s="79" t="s">
        <v>718</v>
      </c>
      <c r="D136" s="79"/>
      <c r="E136" s="79"/>
      <c r="F136" s="79"/>
      <c r="G136" s="79"/>
      <c r="H136" s="185">
        <f>H139+H145</f>
        <v>722.6</v>
      </c>
    </row>
    <row r="137" spans="2:8" ht="12.75">
      <c r="B137" s="96" t="s">
        <v>762</v>
      </c>
      <c r="C137" s="35"/>
      <c r="D137" s="80"/>
      <c r="E137" s="80"/>
      <c r="F137" s="80"/>
      <c r="G137" s="80" t="s">
        <v>751</v>
      </c>
      <c r="H137" s="186">
        <f>H150</f>
        <v>10</v>
      </c>
    </row>
    <row r="138" spans="2:8" ht="12.75">
      <c r="B138" s="96" t="s">
        <v>740</v>
      </c>
      <c r="C138" s="35"/>
      <c r="D138" s="35"/>
      <c r="E138" s="35"/>
      <c r="F138" s="35"/>
      <c r="G138" s="35">
        <v>4</v>
      </c>
      <c r="H138" s="186">
        <f>H144</f>
        <v>712.6</v>
      </c>
    </row>
    <row r="139" spans="2:8" ht="12.75">
      <c r="B139" s="87" t="s">
        <v>190</v>
      </c>
      <c r="C139" s="80" t="s">
        <v>718</v>
      </c>
      <c r="D139" s="80" t="s">
        <v>189</v>
      </c>
      <c r="E139" s="103"/>
      <c r="F139" s="80"/>
      <c r="G139" s="80"/>
      <c r="H139" s="186">
        <f>H140</f>
        <v>712.6</v>
      </c>
    </row>
    <row r="140" spans="2:8" ht="12.75">
      <c r="B140" s="96" t="s">
        <v>764</v>
      </c>
      <c r="C140" s="80" t="s">
        <v>718</v>
      </c>
      <c r="D140" s="80" t="s">
        <v>189</v>
      </c>
      <c r="E140" s="121" t="s">
        <v>765</v>
      </c>
      <c r="F140" s="79"/>
      <c r="G140" s="79"/>
      <c r="H140" s="186">
        <f>H141</f>
        <v>712.6</v>
      </c>
    </row>
    <row r="141" spans="2:8" ht="25.5">
      <c r="B141" s="87" t="s">
        <v>4</v>
      </c>
      <c r="C141" s="80" t="s">
        <v>718</v>
      </c>
      <c r="D141" s="80" t="s">
        <v>189</v>
      </c>
      <c r="E141" s="80" t="s">
        <v>5</v>
      </c>
      <c r="F141" s="80"/>
      <c r="G141" s="80"/>
      <c r="H141" s="186">
        <f>H142</f>
        <v>712.6</v>
      </c>
    </row>
    <row r="142" spans="2:8" ht="12.75">
      <c r="B142" s="96" t="s">
        <v>292</v>
      </c>
      <c r="C142" s="80" t="s">
        <v>718</v>
      </c>
      <c r="D142" s="80" t="s">
        <v>189</v>
      </c>
      <c r="E142" s="80" t="s">
        <v>5</v>
      </c>
      <c r="F142" s="80" t="s">
        <v>6</v>
      </c>
      <c r="G142" s="80"/>
      <c r="H142" s="186">
        <f>H143</f>
        <v>712.6</v>
      </c>
    </row>
    <row r="143" spans="2:8" ht="12.75">
      <c r="B143" s="96" t="s">
        <v>296</v>
      </c>
      <c r="C143" s="80" t="s">
        <v>718</v>
      </c>
      <c r="D143" s="80" t="s">
        <v>189</v>
      </c>
      <c r="E143" s="80" t="s">
        <v>5</v>
      </c>
      <c r="F143" s="80" t="s">
        <v>295</v>
      </c>
      <c r="G143" s="80"/>
      <c r="H143" s="186">
        <f>H144</f>
        <v>712.6</v>
      </c>
    </row>
    <row r="144" spans="2:8" ht="12.75">
      <c r="B144" s="87" t="s">
        <v>740</v>
      </c>
      <c r="C144" s="80" t="s">
        <v>718</v>
      </c>
      <c r="D144" s="80" t="s">
        <v>189</v>
      </c>
      <c r="E144" s="80" t="s">
        <v>5</v>
      </c>
      <c r="F144" s="80" t="s">
        <v>295</v>
      </c>
      <c r="G144" s="80" t="s">
        <v>757</v>
      </c>
      <c r="H144" s="187">
        <v>712.6</v>
      </c>
    </row>
    <row r="145" spans="2:8" ht="12.75">
      <c r="B145" s="87" t="s">
        <v>358</v>
      </c>
      <c r="C145" s="80" t="s">
        <v>718</v>
      </c>
      <c r="D145" s="80" t="s">
        <v>719</v>
      </c>
      <c r="E145" s="80"/>
      <c r="F145" s="80"/>
      <c r="G145" s="80"/>
      <c r="H145" s="186">
        <f>H146</f>
        <v>10</v>
      </c>
    </row>
    <row r="146" spans="2:8" ht="12.75">
      <c r="B146" s="96" t="s">
        <v>764</v>
      </c>
      <c r="C146" s="80" t="s">
        <v>718</v>
      </c>
      <c r="D146" s="80" t="s">
        <v>719</v>
      </c>
      <c r="E146" s="121" t="s">
        <v>765</v>
      </c>
      <c r="F146" s="80"/>
      <c r="G146" s="80"/>
      <c r="H146" s="186">
        <f>H147</f>
        <v>10</v>
      </c>
    </row>
    <row r="147" spans="2:8" ht="25.5">
      <c r="B147" s="87" t="s">
        <v>799</v>
      </c>
      <c r="C147" s="80" t="s">
        <v>718</v>
      </c>
      <c r="D147" s="80" t="s">
        <v>719</v>
      </c>
      <c r="E147" s="80" t="s">
        <v>8</v>
      </c>
      <c r="F147" s="80"/>
      <c r="G147" s="80"/>
      <c r="H147" s="186">
        <f>H148</f>
        <v>10</v>
      </c>
    </row>
    <row r="148" spans="2:8" ht="12.75">
      <c r="B148" s="96" t="s">
        <v>775</v>
      </c>
      <c r="C148" s="80" t="s">
        <v>718</v>
      </c>
      <c r="D148" s="80" t="s">
        <v>719</v>
      </c>
      <c r="E148" s="80" t="s">
        <v>8</v>
      </c>
      <c r="F148" s="80" t="s">
        <v>776</v>
      </c>
      <c r="G148" s="80"/>
      <c r="H148" s="186">
        <f>H149</f>
        <v>10</v>
      </c>
    </row>
    <row r="149" spans="2:8" ht="12.75">
      <c r="B149" s="96" t="s">
        <v>777</v>
      </c>
      <c r="C149" s="80" t="s">
        <v>718</v>
      </c>
      <c r="D149" s="80" t="s">
        <v>719</v>
      </c>
      <c r="E149" s="80" t="s">
        <v>8</v>
      </c>
      <c r="F149" s="80" t="s">
        <v>778</v>
      </c>
      <c r="G149" s="80"/>
      <c r="H149" s="186">
        <f>H150</f>
        <v>10</v>
      </c>
    </row>
    <row r="150" spans="2:8" ht="12.75">
      <c r="B150" s="87" t="s">
        <v>762</v>
      </c>
      <c r="C150" s="80" t="s">
        <v>718</v>
      </c>
      <c r="D150" s="80" t="s">
        <v>719</v>
      </c>
      <c r="E150" s="80" t="s">
        <v>8</v>
      </c>
      <c r="F150" s="80" t="s">
        <v>778</v>
      </c>
      <c r="G150" s="80">
        <v>2</v>
      </c>
      <c r="H150" s="186">
        <v>10</v>
      </c>
    </row>
    <row r="151" spans="2:8" ht="12.75">
      <c r="B151" s="104" t="s">
        <v>360</v>
      </c>
      <c r="C151" s="79" t="s">
        <v>720</v>
      </c>
      <c r="D151" s="79"/>
      <c r="E151" s="79"/>
      <c r="F151" s="79"/>
      <c r="G151" s="79"/>
      <c r="H151" s="185">
        <f>H153</f>
        <v>10</v>
      </c>
    </row>
    <row r="152" spans="2:8" ht="12.75">
      <c r="B152" s="96" t="s">
        <v>762</v>
      </c>
      <c r="C152" s="35"/>
      <c r="D152" s="80"/>
      <c r="E152" s="80"/>
      <c r="F152" s="80"/>
      <c r="G152" s="80" t="s">
        <v>751</v>
      </c>
      <c r="H152" s="186">
        <f>H158</f>
        <v>10</v>
      </c>
    </row>
    <row r="153" spans="2:8" ht="25.5">
      <c r="B153" s="87" t="s">
        <v>362</v>
      </c>
      <c r="C153" s="80" t="s">
        <v>720</v>
      </c>
      <c r="D153" s="80" t="s">
        <v>721</v>
      </c>
      <c r="E153" s="80"/>
      <c r="F153" s="80"/>
      <c r="G153" s="80"/>
      <c r="H153" s="186">
        <f>H154</f>
        <v>10</v>
      </c>
    </row>
    <row r="154" spans="2:8" ht="12.75">
      <c r="B154" s="96" t="s">
        <v>764</v>
      </c>
      <c r="C154" s="80" t="s">
        <v>720</v>
      </c>
      <c r="D154" s="80" t="s">
        <v>721</v>
      </c>
      <c r="E154" s="121" t="s">
        <v>765</v>
      </c>
      <c r="F154" s="80"/>
      <c r="G154" s="80"/>
      <c r="H154" s="186">
        <f>H155</f>
        <v>10</v>
      </c>
    </row>
    <row r="155" spans="2:8" ht="25.5">
      <c r="B155" s="87" t="s">
        <v>9</v>
      </c>
      <c r="C155" s="80" t="s">
        <v>720</v>
      </c>
      <c r="D155" s="80" t="s">
        <v>721</v>
      </c>
      <c r="E155" s="80" t="s">
        <v>10</v>
      </c>
      <c r="F155" s="80"/>
      <c r="G155" s="80"/>
      <c r="H155" s="186">
        <f>H156</f>
        <v>10</v>
      </c>
    </row>
    <row r="156" spans="2:8" ht="12.75">
      <c r="B156" s="96" t="s">
        <v>775</v>
      </c>
      <c r="C156" s="80" t="s">
        <v>720</v>
      </c>
      <c r="D156" s="80" t="s">
        <v>721</v>
      </c>
      <c r="E156" s="80" t="s">
        <v>10</v>
      </c>
      <c r="F156" s="80" t="s">
        <v>776</v>
      </c>
      <c r="G156" s="80"/>
      <c r="H156" s="186">
        <f>H157</f>
        <v>10</v>
      </c>
    </row>
    <row r="157" spans="2:8" ht="12.75">
      <c r="B157" s="96" t="s">
        <v>777</v>
      </c>
      <c r="C157" s="80" t="s">
        <v>720</v>
      </c>
      <c r="D157" s="80" t="s">
        <v>721</v>
      </c>
      <c r="E157" s="80" t="s">
        <v>10</v>
      </c>
      <c r="F157" s="80" t="s">
        <v>778</v>
      </c>
      <c r="G157" s="80"/>
      <c r="H157" s="186">
        <f>H158</f>
        <v>10</v>
      </c>
    </row>
    <row r="158" spans="2:8" ht="12.75">
      <c r="B158" s="87" t="s">
        <v>762</v>
      </c>
      <c r="C158" s="80" t="s">
        <v>720</v>
      </c>
      <c r="D158" s="80" t="s">
        <v>721</v>
      </c>
      <c r="E158" s="80" t="s">
        <v>10</v>
      </c>
      <c r="F158" s="80" t="s">
        <v>778</v>
      </c>
      <c r="G158" s="80">
        <v>2</v>
      </c>
      <c r="H158" s="186">
        <v>10</v>
      </c>
    </row>
    <row r="159" spans="2:8" ht="12.75">
      <c r="B159" s="104" t="s">
        <v>342</v>
      </c>
      <c r="C159" s="79" t="s">
        <v>722</v>
      </c>
      <c r="D159" s="79"/>
      <c r="E159" s="79"/>
      <c r="F159" s="79"/>
      <c r="G159" s="79"/>
      <c r="H159" s="185">
        <f>H161+H167+H173</f>
        <v>3388</v>
      </c>
    </row>
    <row r="160" spans="2:8" ht="12.75">
      <c r="B160" s="96" t="s">
        <v>762</v>
      </c>
      <c r="C160" s="35"/>
      <c r="D160" s="35"/>
      <c r="E160" s="35"/>
      <c r="F160" s="35"/>
      <c r="G160" s="35">
        <v>2</v>
      </c>
      <c r="H160" s="186">
        <f>H166+H172+H178</f>
        <v>3388</v>
      </c>
    </row>
    <row r="161" spans="2:8" ht="12.75">
      <c r="B161" s="87" t="s">
        <v>695</v>
      </c>
      <c r="C161" s="80" t="s">
        <v>722</v>
      </c>
      <c r="D161" s="80" t="s">
        <v>694</v>
      </c>
      <c r="E161" s="80"/>
      <c r="F161" s="80"/>
      <c r="G161" s="80"/>
      <c r="H161" s="186">
        <f>H162</f>
        <v>55</v>
      </c>
    </row>
    <row r="162" spans="2:8" ht="25.5">
      <c r="B162" s="87" t="s">
        <v>513</v>
      </c>
      <c r="C162" s="80" t="s">
        <v>722</v>
      </c>
      <c r="D162" s="80" t="s">
        <v>694</v>
      </c>
      <c r="E162" s="80" t="s">
        <v>11</v>
      </c>
      <c r="F162" s="80"/>
      <c r="G162" s="80"/>
      <c r="H162" s="186">
        <f>H163</f>
        <v>55</v>
      </c>
    </row>
    <row r="163" spans="2:8" ht="25.5">
      <c r="B163" s="87" t="s">
        <v>514</v>
      </c>
      <c r="C163" s="80" t="s">
        <v>722</v>
      </c>
      <c r="D163" s="80" t="s">
        <v>694</v>
      </c>
      <c r="E163" s="80" t="s">
        <v>12</v>
      </c>
      <c r="F163" s="80"/>
      <c r="G163" s="80"/>
      <c r="H163" s="186">
        <f>H164</f>
        <v>55</v>
      </c>
    </row>
    <row r="164" spans="2:8" ht="25.5">
      <c r="B164" s="87" t="s">
        <v>13</v>
      </c>
      <c r="C164" s="80" t="s">
        <v>722</v>
      </c>
      <c r="D164" s="80" t="s">
        <v>694</v>
      </c>
      <c r="E164" s="80" t="s">
        <v>12</v>
      </c>
      <c r="F164" s="80" t="s">
        <v>14</v>
      </c>
      <c r="G164" s="80"/>
      <c r="H164" s="186">
        <f>H165</f>
        <v>55</v>
      </c>
    </row>
    <row r="165" spans="2:8" ht="12.75">
      <c r="B165" s="87" t="s">
        <v>210</v>
      </c>
      <c r="C165" s="80" t="s">
        <v>722</v>
      </c>
      <c r="D165" s="80" t="s">
        <v>694</v>
      </c>
      <c r="E165" s="80" t="s">
        <v>12</v>
      </c>
      <c r="F165" s="80" t="s">
        <v>211</v>
      </c>
      <c r="G165" s="80"/>
      <c r="H165" s="186">
        <f>H166</f>
        <v>55</v>
      </c>
    </row>
    <row r="166" spans="2:8" ht="12.75">
      <c r="B166" s="87" t="s">
        <v>762</v>
      </c>
      <c r="C166" s="80" t="s">
        <v>722</v>
      </c>
      <c r="D166" s="80" t="s">
        <v>694</v>
      </c>
      <c r="E166" s="80" t="s">
        <v>12</v>
      </c>
      <c r="F166" s="80" t="s">
        <v>211</v>
      </c>
      <c r="G166" s="80">
        <v>2</v>
      </c>
      <c r="H166" s="186">
        <v>55</v>
      </c>
    </row>
    <row r="167" spans="2:8" ht="12.75">
      <c r="B167" s="87" t="s">
        <v>711</v>
      </c>
      <c r="C167" s="80" t="s">
        <v>722</v>
      </c>
      <c r="D167" s="80" t="s">
        <v>710</v>
      </c>
      <c r="E167" s="80"/>
      <c r="F167" s="80"/>
      <c r="G167" s="80"/>
      <c r="H167" s="186">
        <f>H168</f>
        <v>400</v>
      </c>
    </row>
    <row r="168" spans="2:8" ht="12.75">
      <c r="B168" s="96" t="s">
        <v>764</v>
      </c>
      <c r="C168" s="80" t="s">
        <v>722</v>
      </c>
      <c r="D168" s="80" t="s">
        <v>710</v>
      </c>
      <c r="E168" s="121" t="s">
        <v>765</v>
      </c>
      <c r="F168" s="80"/>
      <c r="G168" s="80"/>
      <c r="H168" s="186">
        <f>H169</f>
        <v>400</v>
      </c>
    </row>
    <row r="169" spans="2:8" ht="12.75">
      <c r="B169" s="96" t="s">
        <v>15</v>
      </c>
      <c r="C169" s="80" t="s">
        <v>722</v>
      </c>
      <c r="D169" s="80" t="s">
        <v>710</v>
      </c>
      <c r="E169" s="121" t="s">
        <v>16</v>
      </c>
      <c r="F169" s="80"/>
      <c r="G169" s="80"/>
      <c r="H169" s="186">
        <f>H170</f>
        <v>400</v>
      </c>
    </row>
    <row r="170" spans="2:8" ht="12.75">
      <c r="B170" s="96" t="s">
        <v>780</v>
      </c>
      <c r="C170" s="80" t="s">
        <v>722</v>
      </c>
      <c r="D170" s="80" t="s">
        <v>710</v>
      </c>
      <c r="E170" s="121" t="s">
        <v>16</v>
      </c>
      <c r="F170" s="80" t="s">
        <v>472</v>
      </c>
      <c r="G170" s="80"/>
      <c r="H170" s="186">
        <f>H171</f>
        <v>400</v>
      </c>
    </row>
    <row r="171" spans="2:8" ht="25.5">
      <c r="B171" s="87" t="s">
        <v>551</v>
      </c>
      <c r="C171" s="80" t="s">
        <v>722</v>
      </c>
      <c r="D171" s="80" t="s">
        <v>710</v>
      </c>
      <c r="E171" s="121" t="s">
        <v>16</v>
      </c>
      <c r="F171" s="80" t="s">
        <v>550</v>
      </c>
      <c r="G171" s="80"/>
      <c r="H171" s="186">
        <f>H172</f>
        <v>400</v>
      </c>
    </row>
    <row r="172" spans="2:8" ht="12.75">
      <c r="B172" s="87" t="s">
        <v>762</v>
      </c>
      <c r="C172" s="80" t="s">
        <v>722</v>
      </c>
      <c r="D172" s="80" t="s">
        <v>710</v>
      </c>
      <c r="E172" s="121" t="s">
        <v>16</v>
      </c>
      <c r="F172" s="80" t="s">
        <v>550</v>
      </c>
      <c r="G172" s="80">
        <v>2</v>
      </c>
      <c r="H172" s="186">
        <v>400</v>
      </c>
    </row>
    <row r="173" spans="2:8" ht="12.75">
      <c r="B173" s="87" t="s">
        <v>155</v>
      </c>
      <c r="C173" s="80" t="s">
        <v>722</v>
      </c>
      <c r="D173" s="80" t="s">
        <v>154</v>
      </c>
      <c r="E173" s="80"/>
      <c r="F173" s="80"/>
      <c r="G173" s="80"/>
      <c r="H173" s="186">
        <f>H174</f>
        <v>2933</v>
      </c>
    </row>
    <row r="174" spans="2:8" ht="25.5">
      <c r="B174" s="226" t="s">
        <v>56</v>
      </c>
      <c r="C174" s="80" t="s">
        <v>722</v>
      </c>
      <c r="D174" s="80" t="s">
        <v>154</v>
      </c>
      <c r="E174" s="211" t="s">
        <v>46</v>
      </c>
      <c r="F174" s="80"/>
      <c r="G174" s="80"/>
      <c r="H174" s="186">
        <f>H175</f>
        <v>2933</v>
      </c>
    </row>
    <row r="175" spans="2:8" ht="25.5">
      <c r="B175" s="217" t="s">
        <v>493</v>
      </c>
      <c r="C175" s="80" t="s">
        <v>722</v>
      </c>
      <c r="D175" s="80" t="s">
        <v>154</v>
      </c>
      <c r="E175" s="211" t="s">
        <v>47</v>
      </c>
      <c r="F175" s="80"/>
      <c r="G175" s="80"/>
      <c r="H175" s="186">
        <f>H176</f>
        <v>2933</v>
      </c>
    </row>
    <row r="176" spans="2:8" ht="12.75">
      <c r="B176" s="96" t="s">
        <v>775</v>
      </c>
      <c r="C176" s="80" t="s">
        <v>722</v>
      </c>
      <c r="D176" s="80" t="s">
        <v>154</v>
      </c>
      <c r="E176" s="211" t="s">
        <v>47</v>
      </c>
      <c r="F176" s="80" t="s">
        <v>776</v>
      </c>
      <c r="G176" s="80"/>
      <c r="H176" s="186">
        <f>H177</f>
        <v>2933</v>
      </c>
    </row>
    <row r="177" spans="2:8" ht="12.75">
      <c r="B177" s="96" t="s">
        <v>777</v>
      </c>
      <c r="C177" s="80" t="s">
        <v>722</v>
      </c>
      <c r="D177" s="80" t="s">
        <v>154</v>
      </c>
      <c r="E177" s="211" t="s">
        <v>47</v>
      </c>
      <c r="F177" s="80" t="s">
        <v>778</v>
      </c>
      <c r="G177" s="80"/>
      <c r="H177" s="186">
        <f>H178</f>
        <v>2933</v>
      </c>
    </row>
    <row r="178" spans="2:8" ht="12.75">
      <c r="B178" s="87" t="s">
        <v>762</v>
      </c>
      <c r="C178" s="80" t="s">
        <v>722</v>
      </c>
      <c r="D178" s="80" t="s">
        <v>154</v>
      </c>
      <c r="E178" s="211" t="s">
        <v>47</v>
      </c>
      <c r="F178" s="80" t="s">
        <v>778</v>
      </c>
      <c r="G178" s="80">
        <v>2</v>
      </c>
      <c r="H178" s="186">
        <v>2933</v>
      </c>
    </row>
    <row r="179" spans="2:8" ht="12.75">
      <c r="B179" s="104" t="s">
        <v>343</v>
      </c>
      <c r="C179" s="79" t="s">
        <v>723</v>
      </c>
      <c r="D179" s="79"/>
      <c r="E179" s="79"/>
      <c r="F179" s="79"/>
      <c r="G179" s="79"/>
      <c r="H179" s="185">
        <f>H181+H191</f>
        <v>626.3</v>
      </c>
    </row>
    <row r="180" spans="2:8" ht="12.75">
      <c r="B180" s="96" t="s">
        <v>762</v>
      </c>
      <c r="C180" s="35"/>
      <c r="D180" s="35"/>
      <c r="E180" s="35"/>
      <c r="F180" s="35"/>
      <c r="G180" s="35">
        <v>2</v>
      </c>
      <c r="H180" s="186">
        <f>H186+H190+H196</f>
        <v>626.3</v>
      </c>
    </row>
    <row r="181" spans="2:8" ht="12.75">
      <c r="B181" s="87" t="s">
        <v>656</v>
      </c>
      <c r="C181" s="80" t="s">
        <v>723</v>
      </c>
      <c r="D181" s="80" t="s">
        <v>655</v>
      </c>
      <c r="E181" s="80"/>
      <c r="F181" s="80"/>
      <c r="G181" s="80"/>
      <c r="H181" s="186">
        <f>H182</f>
        <v>526.3</v>
      </c>
    </row>
    <row r="182" spans="2:8" ht="12.75">
      <c r="B182" s="96" t="s">
        <v>764</v>
      </c>
      <c r="C182" s="80" t="s">
        <v>723</v>
      </c>
      <c r="D182" s="80" t="s">
        <v>655</v>
      </c>
      <c r="E182" s="97" t="s">
        <v>765</v>
      </c>
      <c r="F182" s="80"/>
      <c r="G182" s="80"/>
      <c r="H182" s="186">
        <f>H187+H183</f>
        <v>526.3</v>
      </c>
    </row>
    <row r="183" spans="2:8" ht="25.5">
      <c r="B183" s="155" t="s">
        <v>102</v>
      </c>
      <c r="C183" s="80" t="s">
        <v>723</v>
      </c>
      <c r="D183" s="80" t="s">
        <v>655</v>
      </c>
      <c r="E183" s="80" t="s">
        <v>101</v>
      </c>
      <c r="F183" s="80"/>
      <c r="G183" s="80"/>
      <c r="H183" s="186">
        <f>H184</f>
        <v>247.8</v>
      </c>
    </row>
    <row r="184" spans="2:8" ht="12.75">
      <c r="B184" s="96" t="s">
        <v>775</v>
      </c>
      <c r="C184" s="80" t="s">
        <v>723</v>
      </c>
      <c r="D184" s="80" t="s">
        <v>655</v>
      </c>
      <c r="E184" s="80" t="s">
        <v>101</v>
      </c>
      <c r="F184" s="80" t="s">
        <v>776</v>
      </c>
      <c r="G184" s="156"/>
      <c r="H184" s="186">
        <f>H185</f>
        <v>247.8</v>
      </c>
    </row>
    <row r="185" spans="2:8" ht="12.75">
      <c r="B185" s="96" t="s">
        <v>777</v>
      </c>
      <c r="C185" s="80" t="s">
        <v>723</v>
      </c>
      <c r="D185" s="80" t="s">
        <v>655</v>
      </c>
      <c r="E185" s="80" t="s">
        <v>101</v>
      </c>
      <c r="F185" s="80" t="s">
        <v>778</v>
      </c>
      <c r="G185" s="80"/>
      <c r="H185" s="186">
        <f>H186</f>
        <v>247.8</v>
      </c>
    </row>
    <row r="186" spans="2:8" ht="12.75">
      <c r="B186" s="87" t="s">
        <v>762</v>
      </c>
      <c r="C186" s="80" t="s">
        <v>723</v>
      </c>
      <c r="D186" s="80" t="s">
        <v>655</v>
      </c>
      <c r="E186" s="80" t="s">
        <v>101</v>
      </c>
      <c r="F186" s="80" t="s">
        <v>778</v>
      </c>
      <c r="G186" s="80">
        <v>2</v>
      </c>
      <c r="H186" s="186">
        <v>247.8</v>
      </c>
    </row>
    <row r="187" spans="2:8" ht="25.5">
      <c r="B187" s="155" t="s">
        <v>658</v>
      </c>
      <c r="C187" s="80" t="s">
        <v>723</v>
      </c>
      <c r="D187" s="80" t="s">
        <v>655</v>
      </c>
      <c r="E187" s="80" t="s">
        <v>657</v>
      </c>
      <c r="F187" s="80"/>
      <c r="G187" s="80"/>
      <c r="H187" s="186">
        <f>H188</f>
        <v>278.5</v>
      </c>
    </row>
    <row r="188" spans="2:8" ht="12.75">
      <c r="B188" s="96" t="s">
        <v>780</v>
      </c>
      <c r="C188" s="80" t="s">
        <v>723</v>
      </c>
      <c r="D188" s="80" t="s">
        <v>655</v>
      </c>
      <c r="E188" s="80" t="s">
        <v>657</v>
      </c>
      <c r="F188" s="105">
        <v>800</v>
      </c>
      <c r="G188" s="156"/>
      <c r="H188" s="186">
        <f>H189</f>
        <v>278.5</v>
      </c>
    </row>
    <row r="189" spans="2:8" ht="25.5">
      <c r="B189" s="87" t="s">
        <v>551</v>
      </c>
      <c r="C189" s="80" t="s">
        <v>723</v>
      </c>
      <c r="D189" s="80" t="s">
        <v>655</v>
      </c>
      <c r="E189" s="80" t="s">
        <v>657</v>
      </c>
      <c r="F189" s="80" t="s">
        <v>550</v>
      </c>
      <c r="G189" s="80"/>
      <c r="H189" s="186">
        <f>H190</f>
        <v>278.5</v>
      </c>
    </row>
    <row r="190" spans="2:8" ht="12.75">
      <c r="B190" s="87" t="s">
        <v>762</v>
      </c>
      <c r="C190" s="80" t="s">
        <v>723</v>
      </c>
      <c r="D190" s="80" t="s">
        <v>655</v>
      </c>
      <c r="E190" s="80" t="s">
        <v>657</v>
      </c>
      <c r="F190" s="80" t="s">
        <v>550</v>
      </c>
      <c r="G190" s="80">
        <v>2</v>
      </c>
      <c r="H190" s="186">
        <v>278.5</v>
      </c>
    </row>
    <row r="191" spans="2:8" ht="12.75">
      <c r="B191" s="87" t="s">
        <v>696</v>
      </c>
      <c r="C191" s="80" t="s">
        <v>723</v>
      </c>
      <c r="D191" s="80" t="s">
        <v>697</v>
      </c>
      <c r="E191" s="80"/>
      <c r="F191" s="80"/>
      <c r="G191" s="80"/>
      <c r="H191" s="186">
        <f>H192</f>
        <v>100</v>
      </c>
    </row>
    <row r="192" spans="2:8" ht="12.75">
      <c r="B192" s="96" t="s">
        <v>764</v>
      </c>
      <c r="C192" s="80" t="s">
        <v>723</v>
      </c>
      <c r="D192" s="80" t="s">
        <v>697</v>
      </c>
      <c r="E192" s="121" t="s">
        <v>765</v>
      </c>
      <c r="F192" s="80"/>
      <c r="G192" s="80"/>
      <c r="H192" s="186">
        <f>H193</f>
        <v>100</v>
      </c>
    </row>
    <row r="193" spans="2:8" ht="25.5">
      <c r="B193" s="87" t="s">
        <v>19</v>
      </c>
      <c r="C193" s="80" t="s">
        <v>723</v>
      </c>
      <c r="D193" s="80" t="s">
        <v>697</v>
      </c>
      <c r="E193" s="121" t="s">
        <v>20</v>
      </c>
      <c r="F193" s="80"/>
      <c r="G193" s="80"/>
      <c r="H193" s="186">
        <f>H194</f>
        <v>100</v>
      </c>
    </row>
    <row r="194" spans="2:8" ht="12.75">
      <c r="B194" s="96" t="s">
        <v>775</v>
      </c>
      <c r="C194" s="80" t="s">
        <v>723</v>
      </c>
      <c r="D194" s="80" t="s">
        <v>697</v>
      </c>
      <c r="E194" s="121" t="s">
        <v>20</v>
      </c>
      <c r="F194" s="80" t="s">
        <v>776</v>
      </c>
      <c r="G194" s="80"/>
      <c r="H194" s="186">
        <f>H195</f>
        <v>100</v>
      </c>
    </row>
    <row r="195" spans="2:8" ht="12.75">
      <c r="B195" s="96" t="s">
        <v>777</v>
      </c>
      <c r="C195" s="80" t="s">
        <v>723</v>
      </c>
      <c r="D195" s="80" t="s">
        <v>697</v>
      </c>
      <c r="E195" s="121" t="s">
        <v>20</v>
      </c>
      <c r="F195" s="80" t="s">
        <v>778</v>
      </c>
      <c r="G195" s="80"/>
      <c r="H195" s="186">
        <f>H196</f>
        <v>100</v>
      </c>
    </row>
    <row r="196" spans="2:8" ht="12.75">
      <c r="B196" s="87" t="s">
        <v>762</v>
      </c>
      <c r="C196" s="80" t="s">
        <v>723</v>
      </c>
      <c r="D196" s="80" t="s">
        <v>697</v>
      </c>
      <c r="E196" s="121" t="s">
        <v>20</v>
      </c>
      <c r="F196" s="80" t="s">
        <v>778</v>
      </c>
      <c r="G196" s="80">
        <v>2</v>
      </c>
      <c r="H196" s="186">
        <v>100</v>
      </c>
    </row>
    <row r="197" spans="2:8" ht="12.75">
      <c r="B197" s="104" t="s">
        <v>344</v>
      </c>
      <c r="C197" s="79" t="s">
        <v>724</v>
      </c>
      <c r="D197" s="79"/>
      <c r="E197" s="79"/>
      <c r="F197" s="79"/>
      <c r="G197" s="79"/>
      <c r="H197" s="185">
        <f>H200+H218+H271+H336</f>
        <v>117637.09999999999</v>
      </c>
    </row>
    <row r="198" spans="2:8" ht="12.75">
      <c r="B198" s="96" t="s">
        <v>762</v>
      </c>
      <c r="C198" s="35"/>
      <c r="D198" s="35"/>
      <c r="E198" s="35"/>
      <c r="F198" s="35"/>
      <c r="G198" s="35">
        <v>2</v>
      </c>
      <c r="H198" s="186">
        <f>H209+H211+H217+H235+H237+H241+H243+H249+H255+H260+H265+H270+H282+H287+H293+H298+H303+H309+H314+H319+H324+H327+H330+H335+H341+H344+H347</f>
        <v>43819.700000000004</v>
      </c>
    </row>
    <row r="199" spans="2:8" ht="12.75">
      <c r="B199" s="96" t="s">
        <v>739</v>
      </c>
      <c r="C199" s="35"/>
      <c r="D199" s="35"/>
      <c r="E199" s="35"/>
      <c r="F199" s="35"/>
      <c r="G199" s="35">
        <v>3</v>
      </c>
      <c r="H199" s="186">
        <f>H205+H227+H231+H276+H223</f>
        <v>73817.4</v>
      </c>
    </row>
    <row r="200" spans="2:8" ht="12.75">
      <c r="B200" s="87" t="s">
        <v>345</v>
      </c>
      <c r="C200" s="80" t="s">
        <v>724</v>
      </c>
      <c r="D200" s="80" t="s">
        <v>725</v>
      </c>
      <c r="E200" s="79"/>
      <c r="F200" s="79"/>
      <c r="G200" s="79"/>
      <c r="H200" s="186">
        <f>H201+H212</f>
        <v>21279.4</v>
      </c>
    </row>
    <row r="201" spans="2:8" ht="12.75">
      <c r="B201" s="96" t="s">
        <v>764</v>
      </c>
      <c r="C201" s="80" t="s">
        <v>724</v>
      </c>
      <c r="D201" s="80" t="s">
        <v>725</v>
      </c>
      <c r="E201" s="121" t="s">
        <v>765</v>
      </c>
      <c r="F201" s="80"/>
      <c r="G201" s="80"/>
      <c r="H201" s="186">
        <f>H206+H202</f>
        <v>21269.4</v>
      </c>
    </row>
    <row r="202" spans="2:11" ht="76.5">
      <c r="B202" s="96" t="s">
        <v>800</v>
      </c>
      <c r="C202" s="80" t="s">
        <v>724</v>
      </c>
      <c r="D202" s="80" t="s">
        <v>725</v>
      </c>
      <c r="E202" s="115" t="s">
        <v>23</v>
      </c>
      <c r="F202" s="35"/>
      <c r="G202" s="80"/>
      <c r="H202" s="186">
        <f>H203</f>
        <v>9500</v>
      </c>
      <c r="K202" s="88"/>
    </row>
    <row r="203" spans="2:8" ht="25.5">
      <c r="B203" s="87" t="s">
        <v>13</v>
      </c>
      <c r="C203" s="80" t="s">
        <v>724</v>
      </c>
      <c r="D203" s="80" t="s">
        <v>725</v>
      </c>
      <c r="E203" s="115" t="s">
        <v>23</v>
      </c>
      <c r="F203" s="80" t="s">
        <v>14</v>
      </c>
      <c r="G203" s="80"/>
      <c r="H203" s="186">
        <f>H204</f>
        <v>9500</v>
      </c>
    </row>
    <row r="204" spans="2:8" ht="25.5">
      <c r="B204" s="87" t="s">
        <v>294</v>
      </c>
      <c r="C204" s="80" t="s">
        <v>724</v>
      </c>
      <c r="D204" s="80" t="s">
        <v>725</v>
      </c>
      <c r="E204" s="115" t="s">
        <v>23</v>
      </c>
      <c r="F204" s="80" t="s">
        <v>293</v>
      </c>
      <c r="G204" s="80"/>
      <c r="H204" s="186">
        <f>H205</f>
        <v>9500</v>
      </c>
    </row>
    <row r="205" spans="2:8" ht="12.75">
      <c r="B205" s="87" t="s">
        <v>739</v>
      </c>
      <c r="C205" s="80" t="s">
        <v>724</v>
      </c>
      <c r="D205" s="80" t="s">
        <v>725</v>
      </c>
      <c r="E205" s="115" t="s">
        <v>23</v>
      </c>
      <c r="F205" s="80" t="s">
        <v>293</v>
      </c>
      <c r="G205" s="80">
        <v>3</v>
      </c>
      <c r="H205" s="186">
        <v>9500</v>
      </c>
    </row>
    <row r="206" spans="2:8" ht="25.5">
      <c r="B206" s="87" t="s">
        <v>21</v>
      </c>
      <c r="C206" s="80" t="s">
        <v>724</v>
      </c>
      <c r="D206" s="80" t="s">
        <v>725</v>
      </c>
      <c r="E206" s="121" t="s">
        <v>22</v>
      </c>
      <c r="F206" s="80"/>
      <c r="G206" s="80"/>
      <c r="H206" s="186">
        <f>H207</f>
        <v>11769.4</v>
      </c>
    </row>
    <row r="207" spans="2:8" ht="25.5">
      <c r="B207" s="87" t="s">
        <v>13</v>
      </c>
      <c r="C207" s="80" t="s">
        <v>724</v>
      </c>
      <c r="D207" s="80" t="s">
        <v>725</v>
      </c>
      <c r="E207" s="121" t="s">
        <v>22</v>
      </c>
      <c r="F207" s="80" t="s">
        <v>14</v>
      </c>
      <c r="G207" s="80"/>
      <c r="H207" s="186">
        <f>H208+H210</f>
        <v>11769.4</v>
      </c>
    </row>
    <row r="208" spans="2:8" ht="25.5">
      <c r="B208" s="87" t="s">
        <v>294</v>
      </c>
      <c r="C208" s="80" t="s">
        <v>724</v>
      </c>
      <c r="D208" s="80" t="s">
        <v>725</v>
      </c>
      <c r="E208" s="121" t="s">
        <v>22</v>
      </c>
      <c r="F208" s="80" t="s">
        <v>293</v>
      </c>
      <c r="G208" s="80"/>
      <c r="H208" s="186">
        <f>H209</f>
        <v>11420.4</v>
      </c>
    </row>
    <row r="209" spans="2:8" ht="12.75">
      <c r="B209" s="87" t="s">
        <v>762</v>
      </c>
      <c r="C209" s="80" t="s">
        <v>724</v>
      </c>
      <c r="D209" s="80" t="s">
        <v>725</v>
      </c>
      <c r="E209" s="121" t="s">
        <v>22</v>
      </c>
      <c r="F209" s="80" t="s">
        <v>293</v>
      </c>
      <c r="G209" s="80">
        <v>2</v>
      </c>
      <c r="H209" s="187">
        <v>11420.4</v>
      </c>
    </row>
    <row r="210" spans="2:8" ht="12.75">
      <c r="B210" s="87" t="s">
        <v>210</v>
      </c>
      <c r="C210" s="80" t="s">
        <v>724</v>
      </c>
      <c r="D210" s="80" t="s">
        <v>725</v>
      </c>
      <c r="E210" s="121" t="s">
        <v>22</v>
      </c>
      <c r="F210" s="35">
        <v>612</v>
      </c>
      <c r="G210" s="80"/>
      <c r="H210" s="186">
        <f>H211</f>
        <v>349</v>
      </c>
    </row>
    <row r="211" spans="2:8" ht="12.75">
      <c r="B211" s="87" t="s">
        <v>762</v>
      </c>
      <c r="C211" s="80" t="s">
        <v>724</v>
      </c>
      <c r="D211" s="80" t="s">
        <v>725</v>
      </c>
      <c r="E211" s="121" t="s">
        <v>22</v>
      </c>
      <c r="F211" s="35">
        <v>612</v>
      </c>
      <c r="G211" s="80">
        <v>2</v>
      </c>
      <c r="H211" s="186">
        <v>349</v>
      </c>
    </row>
    <row r="212" spans="2:8" ht="25.5">
      <c r="B212" s="87" t="s">
        <v>672</v>
      </c>
      <c r="C212" s="80" t="s">
        <v>724</v>
      </c>
      <c r="D212" s="80" t="s">
        <v>725</v>
      </c>
      <c r="E212" s="121" t="s">
        <v>446</v>
      </c>
      <c r="F212" s="35"/>
      <c r="G212" s="80"/>
      <c r="H212" s="186">
        <f>H213</f>
        <v>10</v>
      </c>
    </row>
    <row r="213" spans="2:8" ht="25.5">
      <c r="B213" s="87" t="s">
        <v>675</v>
      </c>
      <c r="C213" s="80" t="s">
        <v>724</v>
      </c>
      <c r="D213" s="80" t="s">
        <v>725</v>
      </c>
      <c r="E213" s="121" t="s">
        <v>45</v>
      </c>
      <c r="F213" s="35"/>
      <c r="G213" s="80"/>
      <c r="H213" s="186">
        <f>H214</f>
        <v>10</v>
      </c>
    </row>
    <row r="214" spans="2:8" ht="38.25">
      <c r="B214" s="87" t="s">
        <v>676</v>
      </c>
      <c r="C214" s="80" t="s">
        <v>724</v>
      </c>
      <c r="D214" s="80" t="s">
        <v>725</v>
      </c>
      <c r="E214" s="115" t="s">
        <v>498</v>
      </c>
      <c r="F214" s="35"/>
      <c r="G214" s="80"/>
      <c r="H214" s="186">
        <f>H215</f>
        <v>10</v>
      </c>
    </row>
    <row r="215" spans="2:8" ht="25.5">
      <c r="B215" s="87" t="s">
        <v>13</v>
      </c>
      <c r="C215" s="80" t="s">
        <v>724</v>
      </c>
      <c r="D215" s="80" t="s">
        <v>725</v>
      </c>
      <c r="E215" s="115" t="s">
        <v>498</v>
      </c>
      <c r="F215" s="80" t="s">
        <v>14</v>
      </c>
      <c r="G215" s="80"/>
      <c r="H215" s="186">
        <f>H216</f>
        <v>10</v>
      </c>
    </row>
    <row r="216" spans="2:8" ht="12.75">
      <c r="B216" s="87" t="s">
        <v>210</v>
      </c>
      <c r="C216" s="80" t="s">
        <v>724</v>
      </c>
      <c r="D216" s="80" t="s">
        <v>725</v>
      </c>
      <c r="E216" s="115" t="s">
        <v>498</v>
      </c>
      <c r="F216" s="35">
        <v>612</v>
      </c>
      <c r="G216" s="80"/>
      <c r="H216" s="186">
        <f>H217</f>
        <v>10</v>
      </c>
    </row>
    <row r="217" spans="2:8" ht="12.75">
      <c r="B217" s="87" t="s">
        <v>762</v>
      </c>
      <c r="C217" s="80" t="s">
        <v>724</v>
      </c>
      <c r="D217" s="80" t="s">
        <v>725</v>
      </c>
      <c r="E217" s="115" t="s">
        <v>498</v>
      </c>
      <c r="F217" s="35">
        <v>612</v>
      </c>
      <c r="G217" s="80">
        <v>2</v>
      </c>
      <c r="H217" s="186">
        <v>10</v>
      </c>
    </row>
    <row r="218" spans="2:8" ht="12.75">
      <c r="B218" s="87" t="s">
        <v>346</v>
      </c>
      <c r="C218" s="80" t="s">
        <v>724</v>
      </c>
      <c r="D218" s="80" t="s">
        <v>726</v>
      </c>
      <c r="E218" s="80"/>
      <c r="F218" s="80"/>
      <c r="G218" s="80"/>
      <c r="H218" s="186">
        <f>H219+H250+H244</f>
        <v>93876.1</v>
      </c>
    </row>
    <row r="219" spans="2:8" ht="12.75">
      <c r="B219" s="96" t="s">
        <v>764</v>
      </c>
      <c r="C219" s="80" t="s">
        <v>724</v>
      </c>
      <c r="D219" s="80" t="s">
        <v>726</v>
      </c>
      <c r="E219" s="121" t="s">
        <v>765</v>
      </c>
      <c r="F219" s="80"/>
      <c r="G219" s="80"/>
      <c r="H219" s="186">
        <f>H220+H224+H228+H232+H238</f>
        <v>93088.6</v>
      </c>
    </row>
    <row r="220" spans="2:11" ht="76.5">
      <c r="B220" s="96" t="s">
        <v>800</v>
      </c>
      <c r="C220" s="80" t="s">
        <v>724</v>
      </c>
      <c r="D220" s="80" t="s">
        <v>726</v>
      </c>
      <c r="E220" s="115" t="s">
        <v>23</v>
      </c>
      <c r="F220" s="35"/>
      <c r="G220" s="80"/>
      <c r="H220" s="186">
        <f>H221</f>
        <v>58470.2</v>
      </c>
      <c r="J220" s="73" t="s">
        <v>50</v>
      </c>
      <c r="K220" s="88">
        <f>H235+H237+H241+H243+H249+H255+H260+H265+H270</f>
        <v>29642.4</v>
      </c>
    </row>
    <row r="221" spans="2:11" ht="25.5">
      <c r="B221" s="87" t="s">
        <v>13</v>
      </c>
      <c r="C221" s="80" t="s">
        <v>724</v>
      </c>
      <c r="D221" s="80" t="s">
        <v>726</v>
      </c>
      <c r="E221" s="115" t="s">
        <v>23</v>
      </c>
      <c r="F221" s="80" t="s">
        <v>14</v>
      </c>
      <c r="G221" s="80"/>
      <c r="H221" s="186">
        <f>H222</f>
        <v>58470.2</v>
      </c>
      <c r="J221" s="73" t="s">
        <v>51</v>
      </c>
      <c r="K221" s="88">
        <f>H223+H227+H231</f>
        <v>64233.7</v>
      </c>
    </row>
    <row r="222" spans="2:11" ht="25.5">
      <c r="B222" s="87" t="s">
        <v>294</v>
      </c>
      <c r="C222" s="80" t="s">
        <v>724</v>
      </c>
      <c r="D222" s="80" t="s">
        <v>726</v>
      </c>
      <c r="E222" s="115" t="s">
        <v>23</v>
      </c>
      <c r="F222" s="80" t="s">
        <v>293</v>
      </c>
      <c r="G222" s="80"/>
      <c r="H222" s="186">
        <f>H223</f>
        <v>58470.2</v>
      </c>
      <c r="K222" s="88"/>
    </row>
    <row r="223" spans="2:10" ht="12.75">
      <c r="B223" s="87" t="s">
        <v>739</v>
      </c>
      <c r="C223" s="80" t="s">
        <v>724</v>
      </c>
      <c r="D223" s="80" t="s">
        <v>726</v>
      </c>
      <c r="E223" s="115" t="s">
        <v>23</v>
      </c>
      <c r="F223" s="80" t="s">
        <v>293</v>
      </c>
      <c r="G223" s="80">
        <v>3</v>
      </c>
      <c r="H223" s="186">
        <v>58470.2</v>
      </c>
      <c r="J223" s="88"/>
    </row>
    <row r="224" spans="2:10" ht="33.75" customHeight="1">
      <c r="B224" s="96" t="s">
        <v>275</v>
      </c>
      <c r="C224" s="80" t="s">
        <v>724</v>
      </c>
      <c r="D224" s="80" t="s">
        <v>726</v>
      </c>
      <c r="E224" s="121" t="s">
        <v>499</v>
      </c>
      <c r="F224" s="79"/>
      <c r="G224" s="79"/>
      <c r="H224" s="186">
        <f>H225</f>
        <v>3885.8</v>
      </c>
      <c r="J224" s="88"/>
    </row>
    <row r="225" spans="2:8" ht="25.5">
      <c r="B225" s="87" t="s">
        <v>13</v>
      </c>
      <c r="C225" s="80" t="s">
        <v>724</v>
      </c>
      <c r="D225" s="80" t="s">
        <v>726</v>
      </c>
      <c r="E225" s="121" t="s">
        <v>499</v>
      </c>
      <c r="F225" s="80" t="s">
        <v>14</v>
      </c>
      <c r="G225" s="80"/>
      <c r="H225" s="186">
        <f>H226</f>
        <v>3885.8</v>
      </c>
    </row>
    <row r="226" spans="2:8" ht="25.5">
      <c r="B226" s="87" t="s">
        <v>294</v>
      </c>
      <c r="C226" s="80" t="s">
        <v>724</v>
      </c>
      <c r="D226" s="80" t="s">
        <v>726</v>
      </c>
      <c r="E226" s="121" t="s">
        <v>499</v>
      </c>
      <c r="F226" s="80" t="s">
        <v>293</v>
      </c>
      <c r="G226" s="80"/>
      <c r="H226" s="186">
        <f>H227</f>
        <v>3885.8</v>
      </c>
    </row>
    <row r="227" spans="2:8" ht="12.75">
      <c r="B227" s="87" t="s">
        <v>739</v>
      </c>
      <c r="C227" s="80" t="s">
        <v>724</v>
      </c>
      <c r="D227" s="80" t="s">
        <v>726</v>
      </c>
      <c r="E227" s="121" t="s">
        <v>499</v>
      </c>
      <c r="F227" s="80" t="s">
        <v>293</v>
      </c>
      <c r="G227" s="80">
        <v>3</v>
      </c>
      <c r="H227" s="186">
        <v>3885.8</v>
      </c>
    </row>
    <row r="228" spans="2:8" ht="25.5">
      <c r="B228" s="96" t="s">
        <v>222</v>
      </c>
      <c r="C228" s="80" t="s">
        <v>724</v>
      </c>
      <c r="D228" s="80" t="s">
        <v>726</v>
      </c>
      <c r="E228" s="115" t="s">
        <v>500</v>
      </c>
      <c r="F228" s="121"/>
      <c r="G228" s="79"/>
      <c r="H228" s="186">
        <f>H229</f>
        <v>1877.7</v>
      </c>
    </row>
    <row r="229" spans="2:8" ht="25.5">
      <c r="B229" s="87" t="s">
        <v>13</v>
      </c>
      <c r="C229" s="80" t="s">
        <v>724</v>
      </c>
      <c r="D229" s="80" t="s">
        <v>726</v>
      </c>
      <c r="E229" s="115" t="s">
        <v>500</v>
      </c>
      <c r="F229" s="80" t="s">
        <v>14</v>
      </c>
      <c r="G229" s="80"/>
      <c r="H229" s="186">
        <f>H230</f>
        <v>1877.7</v>
      </c>
    </row>
    <row r="230" spans="2:8" ht="25.5">
      <c r="B230" s="87" t="s">
        <v>294</v>
      </c>
      <c r="C230" s="80" t="s">
        <v>724</v>
      </c>
      <c r="D230" s="80" t="s">
        <v>726</v>
      </c>
      <c r="E230" s="115" t="s">
        <v>500</v>
      </c>
      <c r="F230" s="80" t="s">
        <v>293</v>
      </c>
      <c r="G230" s="80"/>
      <c r="H230" s="186">
        <f>H231</f>
        <v>1877.7</v>
      </c>
    </row>
    <row r="231" spans="2:8" ht="12.75">
      <c r="B231" s="87" t="s">
        <v>739</v>
      </c>
      <c r="C231" s="80" t="s">
        <v>724</v>
      </c>
      <c r="D231" s="80" t="s">
        <v>726</v>
      </c>
      <c r="E231" s="115" t="s">
        <v>500</v>
      </c>
      <c r="F231" s="80" t="s">
        <v>293</v>
      </c>
      <c r="G231" s="80">
        <v>3</v>
      </c>
      <c r="H231" s="186">
        <v>1877.7</v>
      </c>
    </row>
    <row r="232" spans="2:8" ht="25.5">
      <c r="B232" s="87" t="s">
        <v>223</v>
      </c>
      <c r="C232" s="80" t="s">
        <v>724</v>
      </c>
      <c r="D232" s="80" t="s">
        <v>726</v>
      </c>
      <c r="E232" s="121" t="s">
        <v>501</v>
      </c>
      <c r="F232" s="80"/>
      <c r="G232" s="80"/>
      <c r="H232" s="186">
        <f>H233</f>
        <v>21960.4</v>
      </c>
    </row>
    <row r="233" spans="2:8" ht="25.5">
      <c r="B233" s="87" t="s">
        <v>13</v>
      </c>
      <c r="C233" s="80" t="s">
        <v>724</v>
      </c>
      <c r="D233" s="80" t="s">
        <v>726</v>
      </c>
      <c r="E233" s="121" t="s">
        <v>501</v>
      </c>
      <c r="F233" s="80" t="s">
        <v>14</v>
      </c>
      <c r="G233" s="80"/>
      <c r="H233" s="186">
        <f>H234+H236</f>
        <v>21960.4</v>
      </c>
    </row>
    <row r="234" spans="2:8" ht="25.5">
      <c r="B234" s="87" t="s">
        <v>294</v>
      </c>
      <c r="C234" s="80" t="s">
        <v>724</v>
      </c>
      <c r="D234" s="80" t="s">
        <v>726</v>
      </c>
      <c r="E234" s="121" t="s">
        <v>501</v>
      </c>
      <c r="F234" s="80" t="s">
        <v>293</v>
      </c>
      <c r="G234" s="80"/>
      <c r="H234" s="186">
        <f>H235</f>
        <v>21760.4</v>
      </c>
    </row>
    <row r="235" spans="2:8" ht="12.75">
      <c r="B235" s="87" t="s">
        <v>762</v>
      </c>
      <c r="C235" s="80" t="s">
        <v>724</v>
      </c>
      <c r="D235" s="80" t="s">
        <v>726</v>
      </c>
      <c r="E235" s="121" t="s">
        <v>501</v>
      </c>
      <c r="F235" s="80" t="s">
        <v>293</v>
      </c>
      <c r="G235" s="80">
        <v>2</v>
      </c>
      <c r="H235" s="186">
        <v>21760.4</v>
      </c>
    </row>
    <row r="236" spans="2:8" ht="12.75">
      <c r="B236" s="87" t="s">
        <v>210</v>
      </c>
      <c r="C236" s="80" t="s">
        <v>724</v>
      </c>
      <c r="D236" s="80" t="s">
        <v>726</v>
      </c>
      <c r="E236" s="121" t="s">
        <v>501</v>
      </c>
      <c r="F236" s="35">
        <v>612</v>
      </c>
      <c r="G236" s="80"/>
      <c r="H236" s="186">
        <f>H237</f>
        <v>200</v>
      </c>
    </row>
    <row r="237" spans="2:8" ht="12.75">
      <c r="B237" s="87" t="s">
        <v>762</v>
      </c>
      <c r="C237" s="80" t="s">
        <v>724</v>
      </c>
      <c r="D237" s="80" t="s">
        <v>726</v>
      </c>
      <c r="E237" s="121" t="s">
        <v>501</v>
      </c>
      <c r="F237" s="35">
        <v>612</v>
      </c>
      <c r="G237" s="80">
        <v>2</v>
      </c>
      <c r="H237" s="186">
        <v>200</v>
      </c>
    </row>
    <row r="238" spans="2:8" ht="33" customHeight="1">
      <c r="B238" s="87" t="s">
        <v>224</v>
      </c>
      <c r="C238" s="80" t="s">
        <v>724</v>
      </c>
      <c r="D238" s="80" t="s">
        <v>726</v>
      </c>
      <c r="E238" s="121" t="s">
        <v>502</v>
      </c>
      <c r="F238" s="35"/>
      <c r="G238" s="80"/>
      <c r="H238" s="186">
        <f>H239</f>
        <v>6894.5</v>
      </c>
    </row>
    <row r="239" spans="2:8" ht="28.5" customHeight="1">
      <c r="B239" s="87" t="s">
        <v>13</v>
      </c>
      <c r="C239" s="80" t="s">
        <v>724</v>
      </c>
      <c r="D239" s="80" t="s">
        <v>726</v>
      </c>
      <c r="E239" s="121" t="s">
        <v>502</v>
      </c>
      <c r="F239" s="80" t="s">
        <v>14</v>
      </c>
      <c r="G239" s="80"/>
      <c r="H239" s="186">
        <f>H240+H242</f>
        <v>6894.5</v>
      </c>
    </row>
    <row r="240" spans="2:8" ht="25.5">
      <c r="B240" s="87" t="s">
        <v>294</v>
      </c>
      <c r="C240" s="80" t="s">
        <v>724</v>
      </c>
      <c r="D240" s="80" t="s">
        <v>726</v>
      </c>
      <c r="E240" s="121" t="s">
        <v>502</v>
      </c>
      <c r="F240" s="80" t="s">
        <v>293</v>
      </c>
      <c r="G240" s="80"/>
      <c r="H240" s="186">
        <f>H241</f>
        <v>6850.7</v>
      </c>
    </row>
    <row r="241" spans="2:8" ht="12.75">
      <c r="B241" s="87" t="s">
        <v>762</v>
      </c>
      <c r="C241" s="80" t="s">
        <v>724</v>
      </c>
      <c r="D241" s="80" t="s">
        <v>726</v>
      </c>
      <c r="E241" s="121" t="s">
        <v>502</v>
      </c>
      <c r="F241" s="80" t="s">
        <v>293</v>
      </c>
      <c r="G241" s="80">
        <v>2</v>
      </c>
      <c r="H241" s="186">
        <v>6850.7</v>
      </c>
    </row>
    <row r="242" spans="2:8" ht="12.75">
      <c r="B242" s="87" t="s">
        <v>210</v>
      </c>
      <c r="C242" s="80" t="s">
        <v>724</v>
      </c>
      <c r="D242" s="80" t="s">
        <v>726</v>
      </c>
      <c r="E242" s="121" t="s">
        <v>502</v>
      </c>
      <c r="F242" s="35">
        <v>612</v>
      </c>
      <c r="G242" s="80"/>
      <c r="H242" s="186">
        <f>H243</f>
        <v>43.8</v>
      </c>
    </row>
    <row r="243" spans="2:8" ht="12.75">
      <c r="B243" s="87" t="s">
        <v>762</v>
      </c>
      <c r="C243" s="80" t="s">
        <v>724</v>
      </c>
      <c r="D243" s="80" t="s">
        <v>726</v>
      </c>
      <c r="E243" s="121" t="s">
        <v>502</v>
      </c>
      <c r="F243" s="35">
        <v>612</v>
      </c>
      <c r="G243" s="80">
        <v>2</v>
      </c>
      <c r="H243" s="186">
        <v>43.8</v>
      </c>
    </row>
    <row r="244" spans="2:8" ht="12.75">
      <c r="B244" s="101" t="s">
        <v>104</v>
      </c>
      <c r="C244" s="80" t="s">
        <v>724</v>
      </c>
      <c r="D244" s="80" t="s">
        <v>726</v>
      </c>
      <c r="E244" s="80" t="s">
        <v>103</v>
      </c>
      <c r="F244" s="35"/>
      <c r="G244" s="80"/>
      <c r="H244" s="186">
        <f>H245</f>
        <v>174.9</v>
      </c>
    </row>
    <row r="245" spans="2:8" ht="38.25">
      <c r="B245" s="87" t="s">
        <v>115</v>
      </c>
      <c r="C245" s="80" t="s">
        <v>724</v>
      </c>
      <c r="D245" s="80" t="s">
        <v>726</v>
      </c>
      <c r="E245" s="80" t="s">
        <v>113</v>
      </c>
      <c r="F245" s="80"/>
      <c r="G245" s="80"/>
      <c r="H245" s="186">
        <f>H246</f>
        <v>174.9</v>
      </c>
    </row>
    <row r="246" spans="2:8" ht="38.25">
      <c r="B246" s="87" t="s">
        <v>116</v>
      </c>
      <c r="C246" s="80" t="s">
        <v>724</v>
      </c>
      <c r="D246" s="80" t="s">
        <v>726</v>
      </c>
      <c r="E246" s="80" t="s">
        <v>114</v>
      </c>
      <c r="F246" s="80"/>
      <c r="G246" s="80"/>
      <c r="H246" s="186">
        <f>H247</f>
        <v>174.9</v>
      </c>
    </row>
    <row r="247" spans="2:8" ht="25.5">
      <c r="B247" s="87" t="s">
        <v>13</v>
      </c>
      <c r="C247" s="80" t="s">
        <v>724</v>
      </c>
      <c r="D247" s="80" t="s">
        <v>726</v>
      </c>
      <c r="E247" s="80" t="s">
        <v>114</v>
      </c>
      <c r="F247" s="80" t="s">
        <v>14</v>
      </c>
      <c r="G247" s="80"/>
      <c r="H247" s="186">
        <f>H248</f>
        <v>174.9</v>
      </c>
    </row>
    <row r="248" spans="2:8" ht="12.75">
      <c r="B248" s="87" t="s">
        <v>210</v>
      </c>
      <c r="C248" s="80" t="s">
        <v>724</v>
      </c>
      <c r="D248" s="80" t="s">
        <v>726</v>
      </c>
      <c r="E248" s="80" t="s">
        <v>114</v>
      </c>
      <c r="F248" s="35">
        <v>612</v>
      </c>
      <c r="G248" s="80"/>
      <c r="H248" s="186">
        <f>H249</f>
        <v>174.9</v>
      </c>
    </row>
    <row r="249" spans="2:8" ht="12.75">
      <c r="B249" s="87" t="s">
        <v>762</v>
      </c>
      <c r="C249" s="80" t="s">
        <v>724</v>
      </c>
      <c r="D249" s="80" t="s">
        <v>726</v>
      </c>
      <c r="E249" s="80" t="s">
        <v>114</v>
      </c>
      <c r="F249" s="35">
        <v>612</v>
      </c>
      <c r="G249" s="80">
        <v>2</v>
      </c>
      <c r="H249" s="186">
        <v>174.9</v>
      </c>
    </row>
    <row r="250" spans="2:8" ht="25.5">
      <c r="B250" s="87" t="s">
        <v>672</v>
      </c>
      <c r="C250" s="80" t="s">
        <v>724</v>
      </c>
      <c r="D250" s="80" t="s">
        <v>726</v>
      </c>
      <c r="E250" s="121" t="s">
        <v>446</v>
      </c>
      <c r="F250" s="35"/>
      <c r="G250" s="80"/>
      <c r="H250" s="186">
        <f>H251+H256+H261+H266</f>
        <v>612.6</v>
      </c>
    </row>
    <row r="251" spans="2:8" ht="38.25">
      <c r="B251" s="87" t="s">
        <v>673</v>
      </c>
      <c r="C251" s="80" t="s">
        <v>724</v>
      </c>
      <c r="D251" s="80" t="s">
        <v>726</v>
      </c>
      <c r="E251" s="115" t="s">
        <v>1</v>
      </c>
      <c r="F251" s="35"/>
      <c r="G251" s="80"/>
      <c r="H251" s="186">
        <f>H252</f>
        <v>26.5</v>
      </c>
    </row>
    <row r="252" spans="2:8" ht="38.25">
      <c r="B252" s="87" t="s">
        <v>252</v>
      </c>
      <c r="C252" s="80" t="s">
        <v>724</v>
      </c>
      <c r="D252" s="80" t="s">
        <v>726</v>
      </c>
      <c r="E252" s="115" t="s">
        <v>3</v>
      </c>
      <c r="F252" s="35"/>
      <c r="G252" s="80"/>
      <c r="H252" s="186">
        <f>H253</f>
        <v>26.5</v>
      </c>
    </row>
    <row r="253" spans="2:8" ht="25.5">
      <c r="B253" s="87" t="s">
        <v>13</v>
      </c>
      <c r="C253" s="80" t="s">
        <v>724</v>
      </c>
      <c r="D253" s="80" t="s">
        <v>726</v>
      </c>
      <c r="E253" s="115" t="s">
        <v>3</v>
      </c>
      <c r="F253" s="35">
        <v>600</v>
      </c>
      <c r="G253" s="80"/>
      <c r="H253" s="186">
        <f>H254</f>
        <v>26.5</v>
      </c>
    </row>
    <row r="254" spans="2:8" ht="12.75">
      <c r="B254" s="87" t="s">
        <v>210</v>
      </c>
      <c r="C254" s="80" t="s">
        <v>724</v>
      </c>
      <c r="D254" s="80" t="s">
        <v>726</v>
      </c>
      <c r="E254" s="115" t="s">
        <v>3</v>
      </c>
      <c r="F254" s="35">
        <v>612</v>
      </c>
      <c r="G254" s="80"/>
      <c r="H254" s="186">
        <f>H255</f>
        <v>26.5</v>
      </c>
    </row>
    <row r="255" spans="2:8" ht="12.75">
      <c r="B255" s="87" t="s">
        <v>762</v>
      </c>
      <c r="C255" s="80" t="s">
        <v>724</v>
      </c>
      <c r="D255" s="80" t="s">
        <v>726</v>
      </c>
      <c r="E255" s="115" t="s">
        <v>3</v>
      </c>
      <c r="F255" s="35">
        <v>612</v>
      </c>
      <c r="G255" s="80">
        <v>2</v>
      </c>
      <c r="H255" s="186">
        <v>26.5</v>
      </c>
    </row>
    <row r="256" spans="2:8" ht="25.5">
      <c r="B256" s="87" t="s">
        <v>675</v>
      </c>
      <c r="C256" s="80" t="s">
        <v>724</v>
      </c>
      <c r="D256" s="80" t="s">
        <v>726</v>
      </c>
      <c r="E256" s="115" t="s">
        <v>45</v>
      </c>
      <c r="F256" s="35"/>
      <c r="G256" s="80"/>
      <c r="H256" s="186">
        <f>H257</f>
        <v>20</v>
      </c>
    </row>
    <row r="257" spans="2:8" ht="38.25">
      <c r="B257" s="87" t="s">
        <v>676</v>
      </c>
      <c r="C257" s="80" t="s">
        <v>724</v>
      </c>
      <c r="D257" s="80" t="s">
        <v>726</v>
      </c>
      <c r="E257" s="115" t="s">
        <v>498</v>
      </c>
      <c r="F257" s="35"/>
      <c r="G257" s="80"/>
      <c r="H257" s="186">
        <f>H258</f>
        <v>20</v>
      </c>
    </row>
    <row r="258" spans="2:8" ht="25.5">
      <c r="B258" s="87" t="s">
        <v>13</v>
      </c>
      <c r="C258" s="80" t="s">
        <v>724</v>
      </c>
      <c r="D258" s="80" t="s">
        <v>726</v>
      </c>
      <c r="E258" s="115" t="s">
        <v>498</v>
      </c>
      <c r="F258" s="80" t="s">
        <v>14</v>
      </c>
      <c r="G258" s="80"/>
      <c r="H258" s="186">
        <f>H259</f>
        <v>20</v>
      </c>
    </row>
    <row r="259" spans="2:8" ht="12.75">
      <c r="B259" s="87" t="s">
        <v>210</v>
      </c>
      <c r="C259" s="80" t="s">
        <v>724</v>
      </c>
      <c r="D259" s="80" t="s">
        <v>726</v>
      </c>
      <c r="E259" s="115" t="s">
        <v>498</v>
      </c>
      <c r="F259" s="35">
        <v>612</v>
      </c>
      <c r="G259" s="80"/>
      <c r="H259" s="186">
        <f>H260</f>
        <v>20</v>
      </c>
    </row>
    <row r="260" spans="2:8" ht="12.75">
      <c r="B260" s="87" t="s">
        <v>762</v>
      </c>
      <c r="C260" s="80" t="s">
        <v>724</v>
      </c>
      <c r="D260" s="80" t="s">
        <v>726</v>
      </c>
      <c r="E260" s="115" t="s">
        <v>498</v>
      </c>
      <c r="F260" s="35">
        <v>612</v>
      </c>
      <c r="G260" s="80">
        <v>2</v>
      </c>
      <c r="H260" s="186">
        <v>20</v>
      </c>
    </row>
    <row r="261" spans="2:8" ht="38.25">
      <c r="B261" s="87" t="s">
        <v>677</v>
      </c>
      <c r="C261" s="80" t="s">
        <v>724</v>
      </c>
      <c r="D261" s="80" t="s">
        <v>726</v>
      </c>
      <c r="E261" s="115" t="s">
        <v>504</v>
      </c>
      <c r="F261" s="35"/>
      <c r="G261" s="80"/>
      <c r="H261" s="186">
        <f>H262</f>
        <v>73</v>
      </c>
    </row>
    <row r="262" spans="2:8" ht="38.25">
      <c r="B262" s="87" t="s">
        <v>678</v>
      </c>
      <c r="C262" s="80" t="s">
        <v>724</v>
      </c>
      <c r="D262" s="80" t="s">
        <v>726</v>
      </c>
      <c r="E262" s="115" t="s">
        <v>506</v>
      </c>
      <c r="F262" s="35"/>
      <c r="G262" s="80"/>
      <c r="H262" s="186">
        <f>H263</f>
        <v>73</v>
      </c>
    </row>
    <row r="263" spans="2:8" ht="25.5">
      <c r="B263" s="87" t="s">
        <v>13</v>
      </c>
      <c r="C263" s="80" t="s">
        <v>724</v>
      </c>
      <c r="D263" s="80" t="s">
        <v>726</v>
      </c>
      <c r="E263" s="115" t="s">
        <v>506</v>
      </c>
      <c r="F263" s="80" t="s">
        <v>14</v>
      </c>
      <c r="G263" s="80"/>
      <c r="H263" s="186">
        <f>H264</f>
        <v>73</v>
      </c>
    </row>
    <row r="264" spans="2:11" ht="12.75">
      <c r="B264" s="87" t="s">
        <v>210</v>
      </c>
      <c r="C264" s="80" t="s">
        <v>724</v>
      </c>
      <c r="D264" s="80" t="s">
        <v>726</v>
      </c>
      <c r="E264" s="115" t="s">
        <v>506</v>
      </c>
      <c r="F264" s="35">
        <v>612</v>
      </c>
      <c r="G264" s="80"/>
      <c r="H264" s="186">
        <f>H265</f>
        <v>73</v>
      </c>
      <c r="K264" s="88"/>
    </row>
    <row r="265" spans="2:8" ht="12.75">
      <c r="B265" s="87" t="s">
        <v>762</v>
      </c>
      <c r="C265" s="80" t="s">
        <v>724</v>
      </c>
      <c r="D265" s="80" t="s">
        <v>726</v>
      </c>
      <c r="E265" s="115" t="s">
        <v>506</v>
      </c>
      <c r="F265" s="35">
        <v>612</v>
      </c>
      <c r="G265" s="80">
        <v>2</v>
      </c>
      <c r="H265" s="186">
        <v>73</v>
      </c>
    </row>
    <row r="266" spans="2:8" ht="38.25">
      <c r="B266" s="87" t="s">
        <v>680</v>
      </c>
      <c r="C266" s="80" t="s">
        <v>724</v>
      </c>
      <c r="D266" s="80" t="s">
        <v>726</v>
      </c>
      <c r="E266" s="115" t="s">
        <v>508</v>
      </c>
      <c r="F266" s="35"/>
      <c r="G266" s="80"/>
      <c r="H266" s="186">
        <f>H267</f>
        <v>493.1</v>
      </c>
    </row>
    <row r="267" spans="2:8" ht="38.25">
      <c r="B267" s="87" t="s">
        <v>253</v>
      </c>
      <c r="C267" s="80" t="s">
        <v>724</v>
      </c>
      <c r="D267" s="80" t="s">
        <v>726</v>
      </c>
      <c r="E267" s="115" t="s">
        <v>520</v>
      </c>
      <c r="F267" s="35"/>
      <c r="G267" s="80"/>
      <c r="H267" s="186">
        <f>H268</f>
        <v>493.1</v>
      </c>
    </row>
    <row r="268" spans="2:8" ht="25.5">
      <c r="B268" s="87" t="s">
        <v>13</v>
      </c>
      <c r="C268" s="80" t="s">
        <v>724</v>
      </c>
      <c r="D268" s="80" t="s">
        <v>726</v>
      </c>
      <c r="E268" s="115" t="s">
        <v>520</v>
      </c>
      <c r="F268" s="80" t="s">
        <v>14</v>
      </c>
      <c r="G268" s="80"/>
      <c r="H268" s="186">
        <f>H269</f>
        <v>493.1</v>
      </c>
    </row>
    <row r="269" spans="2:8" ht="12.75">
      <c r="B269" s="87" t="s">
        <v>210</v>
      </c>
      <c r="C269" s="80" t="s">
        <v>724</v>
      </c>
      <c r="D269" s="80" t="s">
        <v>726</v>
      </c>
      <c r="E269" s="115" t="s">
        <v>520</v>
      </c>
      <c r="F269" s="35">
        <v>612</v>
      </c>
      <c r="G269" s="80"/>
      <c r="H269" s="186">
        <f>H270</f>
        <v>493.1</v>
      </c>
    </row>
    <row r="270" spans="2:8" ht="12.75">
      <c r="B270" s="87" t="s">
        <v>762</v>
      </c>
      <c r="C270" s="80" t="s">
        <v>724</v>
      </c>
      <c r="D270" s="80" t="s">
        <v>726</v>
      </c>
      <c r="E270" s="115" t="s">
        <v>520</v>
      </c>
      <c r="F270" s="35">
        <v>612</v>
      </c>
      <c r="G270" s="80">
        <v>2</v>
      </c>
      <c r="H270" s="186">
        <v>493.1</v>
      </c>
    </row>
    <row r="271" spans="2:8" ht="12.75">
      <c r="B271" s="87" t="s">
        <v>363</v>
      </c>
      <c r="C271" s="80" t="s">
        <v>724</v>
      </c>
      <c r="D271" s="80" t="s">
        <v>727</v>
      </c>
      <c r="E271" s="80"/>
      <c r="F271" s="80"/>
      <c r="G271" s="80"/>
      <c r="H271" s="186">
        <f>H277+H288+H294+H320+H304+H272+H299+H332</f>
        <v>1485.2</v>
      </c>
    </row>
    <row r="272" spans="2:8" ht="12.75">
      <c r="B272" s="96" t="s">
        <v>764</v>
      </c>
      <c r="C272" s="80" t="s">
        <v>724</v>
      </c>
      <c r="D272" s="80" t="s">
        <v>727</v>
      </c>
      <c r="E272" s="115" t="s">
        <v>765</v>
      </c>
      <c r="F272" s="79"/>
      <c r="G272" s="79"/>
      <c r="H272" s="186">
        <f>H273</f>
        <v>83.7</v>
      </c>
    </row>
    <row r="273" spans="2:8" ht="25.5">
      <c r="B273" s="96" t="s">
        <v>225</v>
      </c>
      <c r="C273" s="80" t="s">
        <v>724</v>
      </c>
      <c r="D273" s="80" t="s">
        <v>727</v>
      </c>
      <c r="E273" s="115" t="s">
        <v>521</v>
      </c>
      <c r="F273" s="121"/>
      <c r="G273" s="121"/>
      <c r="H273" s="186">
        <f>H274</f>
        <v>83.7</v>
      </c>
    </row>
    <row r="274" spans="2:8" ht="12.75">
      <c r="B274" s="96" t="s">
        <v>522</v>
      </c>
      <c r="C274" s="80" t="s">
        <v>724</v>
      </c>
      <c r="D274" s="80" t="s">
        <v>727</v>
      </c>
      <c r="E274" s="115" t="s">
        <v>521</v>
      </c>
      <c r="F274" s="121">
        <v>300</v>
      </c>
      <c r="G274" s="121"/>
      <c r="H274" s="186">
        <f>H275</f>
        <v>83.7</v>
      </c>
    </row>
    <row r="275" spans="2:8" ht="12.75">
      <c r="B275" s="96" t="s">
        <v>139</v>
      </c>
      <c r="C275" s="80" t="s">
        <v>724</v>
      </c>
      <c r="D275" s="80" t="s">
        <v>727</v>
      </c>
      <c r="E275" s="115" t="s">
        <v>521</v>
      </c>
      <c r="F275" s="121">
        <v>320</v>
      </c>
      <c r="G275" s="121"/>
      <c r="H275" s="186">
        <f>H276</f>
        <v>83.7</v>
      </c>
    </row>
    <row r="276" spans="2:8" ht="12.75">
      <c r="B276" s="87" t="s">
        <v>739</v>
      </c>
      <c r="C276" s="80" t="s">
        <v>724</v>
      </c>
      <c r="D276" s="80" t="s">
        <v>727</v>
      </c>
      <c r="E276" s="115" t="s">
        <v>521</v>
      </c>
      <c r="F276" s="121">
        <v>320</v>
      </c>
      <c r="G276" s="121">
        <v>3</v>
      </c>
      <c r="H276" s="186">
        <v>83.7</v>
      </c>
    </row>
    <row r="277" spans="2:8" ht="25.5">
      <c r="B277" s="87" t="s">
        <v>523</v>
      </c>
      <c r="C277" s="80" t="s">
        <v>724</v>
      </c>
      <c r="D277" s="80" t="s">
        <v>727</v>
      </c>
      <c r="E277" s="121" t="s">
        <v>524</v>
      </c>
      <c r="F277" s="80"/>
      <c r="G277" s="80"/>
      <c r="H277" s="187">
        <f>H278+H283</f>
        <v>7</v>
      </c>
    </row>
    <row r="278" spans="2:8" ht="38.25">
      <c r="B278" s="87" t="s">
        <v>525</v>
      </c>
      <c r="C278" s="80" t="s">
        <v>724</v>
      </c>
      <c r="D278" s="80" t="s">
        <v>727</v>
      </c>
      <c r="E278" s="121" t="s">
        <v>526</v>
      </c>
      <c r="F278" s="80"/>
      <c r="G278" s="80"/>
      <c r="H278" s="187">
        <f>H279</f>
        <v>1</v>
      </c>
    </row>
    <row r="279" spans="2:8" ht="38.25">
      <c r="B279" s="87" t="s">
        <v>527</v>
      </c>
      <c r="C279" s="80" t="s">
        <v>724</v>
      </c>
      <c r="D279" s="80" t="s">
        <v>727</v>
      </c>
      <c r="E279" s="121" t="s">
        <v>528</v>
      </c>
      <c r="F279" s="35"/>
      <c r="G279" s="80"/>
      <c r="H279" s="187">
        <f>H280</f>
        <v>1</v>
      </c>
    </row>
    <row r="280" spans="2:8" ht="12.75">
      <c r="B280" s="96" t="s">
        <v>775</v>
      </c>
      <c r="C280" s="80" t="s">
        <v>724</v>
      </c>
      <c r="D280" s="80" t="s">
        <v>727</v>
      </c>
      <c r="E280" s="121" t="s">
        <v>528</v>
      </c>
      <c r="F280" s="80" t="s">
        <v>776</v>
      </c>
      <c r="G280" s="80"/>
      <c r="H280" s="187">
        <f>H281</f>
        <v>1</v>
      </c>
    </row>
    <row r="281" spans="2:8" ht="12.75">
      <c r="B281" s="96" t="s">
        <v>777</v>
      </c>
      <c r="C281" s="80" t="s">
        <v>724</v>
      </c>
      <c r="D281" s="80" t="s">
        <v>727</v>
      </c>
      <c r="E281" s="121" t="s">
        <v>528</v>
      </c>
      <c r="F281" s="80" t="s">
        <v>778</v>
      </c>
      <c r="G281" s="80"/>
      <c r="H281" s="187">
        <f>H282</f>
        <v>1</v>
      </c>
    </row>
    <row r="282" spans="2:8" ht="12.75">
      <c r="B282" s="87" t="s">
        <v>762</v>
      </c>
      <c r="C282" s="80" t="s">
        <v>724</v>
      </c>
      <c r="D282" s="80" t="s">
        <v>727</v>
      </c>
      <c r="E282" s="121" t="s">
        <v>528</v>
      </c>
      <c r="F282" s="80" t="s">
        <v>778</v>
      </c>
      <c r="G282" s="80">
        <v>2</v>
      </c>
      <c r="H282" s="187">
        <v>1</v>
      </c>
    </row>
    <row r="283" spans="2:8" ht="38.25">
      <c r="B283" s="87" t="s">
        <v>529</v>
      </c>
      <c r="C283" s="80" t="s">
        <v>724</v>
      </c>
      <c r="D283" s="80" t="s">
        <v>727</v>
      </c>
      <c r="E283" s="121" t="s">
        <v>530</v>
      </c>
      <c r="F283" s="80"/>
      <c r="G283" s="80"/>
      <c r="H283" s="187">
        <f>H284</f>
        <v>6</v>
      </c>
    </row>
    <row r="284" spans="2:8" ht="38.25">
      <c r="B284" s="87" t="s">
        <v>129</v>
      </c>
      <c r="C284" s="80" t="s">
        <v>724</v>
      </c>
      <c r="D284" s="80" t="s">
        <v>727</v>
      </c>
      <c r="E284" s="121" t="s">
        <v>130</v>
      </c>
      <c r="F284" s="80"/>
      <c r="G284" s="80"/>
      <c r="H284" s="187">
        <f>H285</f>
        <v>6</v>
      </c>
    </row>
    <row r="285" spans="2:8" ht="12.75">
      <c r="B285" s="96" t="s">
        <v>775</v>
      </c>
      <c r="C285" s="80" t="s">
        <v>724</v>
      </c>
      <c r="D285" s="80" t="s">
        <v>727</v>
      </c>
      <c r="E285" s="121" t="s">
        <v>130</v>
      </c>
      <c r="F285" s="80" t="s">
        <v>776</v>
      </c>
      <c r="G285" s="80"/>
      <c r="H285" s="187">
        <f>H286</f>
        <v>6</v>
      </c>
    </row>
    <row r="286" spans="2:8" ht="12.75">
      <c r="B286" s="96" t="s">
        <v>777</v>
      </c>
      <c r="C286" s="80" t="s">
        <v>724</v>
      </c>
      <c r="D286" s="80" t="s">
        <v>727</v>
      </c>
      <c r="E286" s="121" t="s">
        <v>130</v>
      </c>
      <c r="F286" s="80" t="s">
        <v>778</v>
      </c>
      <c r="G286" s="80"/>
      <c r="H286" s="187">
        <f>H287</f>
        <v>6</v>
      </c>
    </row>
    <row r="287" spans="2:8" ht="12.75">
      <c r="B287" s="87" t="s">
        <v>762</v>
      </c>
      <c r="C287" s="80" t="s">
        <v>724</v>
      </c>
      <c r="D287" s="80" t="s">
        <v>727</v>
      </c>
      <c r="E287" s="121" t="s">
        <v>130</v>
      </c>
      <c r="F287" s="80" t="s">
        <v>778</v>
      </c>
      <c r="G287" s="80">
        <v>2</v>
      </c>
      <c r="H287" s="187">
        <v>6</v>
      </c>
    </row>
    <row r="288" spans="2:8" ht="25.5">
      <c r="B288" s="87" t="s">
        <v>823</v>
      </c>
      <c r="C288" s="80" t="s">
        <v>724</v>
      </c>
      <c r="D288" s="80" t="s">
        <v>727</v>
      </c>
      <c r="E288" s="121" t="s">
        <v>131</v>
      </c>
      <c r="F288" s="80"/>
      <c r="G288" s="80"/>
      <c r="H288" s="187">
        <f>H289</f>
        <v>6</v>
      </c>
    </row>
    <row r="289" spans="2:8" ht="38.25">
      <c r="B289" s="87" t="s">
        <v>195</v>
      </c>
      <c r="C289" s="80" t="s">
        <v>724</v>
      </c>
      <c r="D289" s="80" t="s">
        <v>727</v>
      </c>
      <c r="E289" s="121" t="s">
        <v>574</v>
      </c>
      <c r="F289" s="80"/>
      <c r="G289" s="80"/>
      <c r="H289" s="187">
        <f>H290</f>
        <v>6</v>
      </c>
    </row>
    <row r="290" spans="2:8" ht="51">
      <c r="B290" s="87" t="s">
        <v>196</v>
      </c>
      <c r="C290" s="80" t="s">
        <v>724</v>
      </c>
      <c r="D290" s="80" t="s">
        <v>727</v>
      </c>
      <c r="E290" s="131" t="s">
        <v>576</v>
      </c>
      <c r="F290" s="80"/>
      <c r="G290" s="80"/>
      <c r="H290" s="187">
        <f>H291</f>
        <v>6</v>
      </c>
    </row>
    <row r="291" spans="2:8" ht="12.75">
      <c r="B291" s="96" t="s">
        <v>775</v>
      </c>
      <c r="C291" s="80" t="s">
        <v>724</v>
      </c>
      <c r="D291" s="80" t="s">
        <v>727</v>
      </c>
      <c r="E291" s="131" t="s">
        <v>576</v>
      </c>
      <c r="F291" s="80" t="s">
        <v>776</v>
      </c>
      <c r="G291" s="80"/>
      <c r="H291" s="187">
        <f>H292</f>
        <v>6</v>
      </c>
    </row>
    <row r="292" spans="2:8" ht="12.75">
      <c r="B292" s="96" t="s">
        <v>777</v>
      </c>
      <c r="C292" s="80" t="s">
        <v>724</v>
      </c>
      <c r="D292" s="80" t="s">
        <v>727</v>
      </c>
      <c r="E292" s="131" t="s">
        <v>576</v>
      </c>
      <c r="F292" s="80" t="s">
        <v>778</v>
      </c>
      <c r="G292" s="80"/>
      <c r="H292" s="187">
        <f>H293</f>
        <v>6</v>
      </c>
    </row>
    <row r="293" spans="2:8" ht="12.75">
      <c r="B293" s="87" t="s">
        <v>762</v>
      </c>
      <c r="C293" s="80" t="s">
        <v>724</v>
      </c>
      <c r="D293" s="80" t="s">
        <v>727</v>
      </c>
      <c r="E293" s="131" t="s">
        <v>576</v>
      </c>
      <c r="F293" s="80" t="s">
        <v>778</v>
      </c>
      <c r="G293" s="80">
        <v>2</v>
      </c>
      <c r="H293" s="187">
        <v>6</v>
      </c>
    </row>
    <row r="294" spans="2:8" ht="25.5">
      <c r="B294" s="87" t="s">
        <v>683</v>
      </c>
      <c r="C294" s="80" t="s">
        <v>724</v>
      </c>
      <c r="D294" s="80" t="s">
        <v>727</v>
      </c>
      <c r="E294" s="121" t="s">
        <v>578</v>
      </c>
      <c r="F294" s="121"/>
      <c r="G294" s="121"/>
      <c r="H294" s="186">
        <f>H295</f>
        <v>73</v>
      </c>
    </row>
    <row r="295" spans="2:8" ht="25.5">
      <c r="B295" s="87" t="s">
        <v>684</v>
      </c>
      <c r="C295" s="80" t="s">
        <v>724</v>
      </c>
      <c r="D295" s="80" t="s">
        <v>727</v>
      </c>
      <c r="E295" s="121" t="s">
        <v>580</v>
      </c>
      <c r="F295" s="121"/>
      <c r="G295" s="121"/>
      <c r="H295" s="186">
        <f>H296</f>
        <v>73</v>
      </c>
    </row>
    <row r="296" spans="2:8" ht="12.75">
      <c r="B296" s="96" t="s">
        <v>775</v>
      </c>
      <c r="C296" s="80" t="s">
        <v>724</v>
      </c>
      <c r="D296" s="80" t="s">
        <v>727</v>
      </c>
      <c r="E296" s="121" t="s">
        <v>580</v>
      </c>
      <c r="F296" s="80" t="s">
        <v>776</v>
      </c>
      <c r="G296" s="80"/>
      <c r="H296" s="186">
        <f>H297</f>
        <v>73</v>
      </c>
    </row>
    <row r="297" spans="2:8" ht="12.75">
      <c r="B297" s="96" t="s">
        <v>777</v>
      </c>
      <c r="C297" s="80" t="s">
        <v>724</v>
      </c>
      <c r="D297" s="80" t="s">
        <v>727</v>
      </c>
      <c r="E297" s="121" t="s">
        <v>580</v>
      </c>
      <c r="F297" s="80" t="s">
        <v>778</v>
      </c>
      <c r="G297" s="80"/>
      <c r="H297" s="186">
        <f>H298</f>
        <v>73</v>
      </c>
    </row>
    <row r="298" spans="2:8" ht="12.75">
      <c r="B298" s="87" t="s">
        <v>762</v>
      </c>
      <c r="C298" s="80" t="s">
        <v>724</v>
      </c>
      <c r="D298" s="80" t="s">
        <v>727</v>
      </c>
      <c r="E298" s="121" t="s">
        <v>580</v>
      </c>
      <c r="F298" s="80" t="s">
        <v>778</v>
      </c>
      <c r="G298" s="80">
        <v>2</v>
      </c>
      <c r="H298" s="186">
        <v>73</v>
      </c>
    </row>
    <row r="299" spans="2:8" ht="25.5">
      <c r="B299" s="87" t="s">
        <v>581</v>
      </c>
      <c r="C299" s="80" t="s">
        <v>724</v>
      </c>
      <c r="D299" s="80" t="s">
        <v>727</v>
      </c>
      <c r="E299" s="80" t="s">
        <v>582</v>
      </c>
      <c r="F299" s="80"/>
      <c r="G299" s="80"/>
      <c r="H299" s="186">
        <f>H300</f>
        <v>1</v>
      </c>
    </row>
    <row r="300" spans="2:8" ht="25.5">
      <c r="B300" s="87" t="s">
        <v>583</v>
      </c>
      <c r="C300" s="80" t="s">
        <v>724</v>
      </c>
      <c r="D300" s="80" t="s">
        <v>727</v>
      </c>
      <c r="E300" s="80" t="s">
        <v>584</v>
      </c>
      <c r="F300" s="80"/>
      <c r="G300" s="80"/>
      <c r="H300" s="186">
        <f>H301</f>
        <v>1</v>
      </c>
    </row>
    <row r="301" spans="2:8" ht="12.75">
      <c r="B301" s="96" t="s">
        <v>775</v>
      </c>
      <c r="C301" s="80" t="s">
        <v>724</v>
      </c>
      <c r="D301" s="80" t="s">
        <v>727</v>
      </c>
      <c r="E301" s="80" t="s">
        <v>584</v>
      </c>
      <c r="F301" s="80" t="s">
        <v>776</v>
      </c>
      <c r="G301" s="80"/>
      <c r="H301" s="186">
        <f>H302</f>
        <v>1</v>
      </c>
    </row>
    <row r="302" spans="2:8" ht="12.75">
      <c r="B302" s="96" t="s">
        <v>777</v>
      </c>
      <c r="C302" s="80" t="s">
        <v>724</v>
      </c>
      <c r="D302" s="80" t="s">
        <v>727</v>
      </c>
      <c r="E302" s="80" t="s">
        <v>584</v>
      </c>
      <c r="F302" s="80" t="s">
        <v>778</v>
      </c>
      <c r="G302" s="80"/>
      <c r="H302" s="186">
        <f>H303</f>
        <v>1</v>
      </c>
    </row>
    <row r="303" spans="2:8" ht="12.75">
      <c r="B303" s="87" t="s">
        <v>762</v>
      </c>
      <c r="C303" s="80" t="s">
        <v>724</v>
      </c>
      <c r="D303" s="80" t="s">
        <v>727</v>
      </c>
      <c r="E303" s="80" t="s">
        <v>584</v>
      </c>
      <c r="F303" s="80" t="s">
        <v>778</v>
      </c>
      <c r="G303" s="80">
        <v>2</v>
      </c>
      <c r="H303" s="186">
        <v>1</v>
      </c>
    </row>
    <row r="304" spans="2:8" ht="25.5">
      <c r="B304" s="87" t="s">
        <v>685</v>
      </c>
      <c r="C304" s="80" t="s">
        <v>724</v>
      </c>
      <c r="D304" s="80" t="s">
        <v>727</v>
      </c>
      <c r="E304" s="121" t="s">
        <v>590</v>
      </c>
      <c r="F304" s="121"/>
      <c r="G304" s="121"/>
      <c r="H304" s="186">
        <f>H305+H310+H315</f>
        <v>65</v>
      </c>
    </row>
    <row r="305" spans="2:8" ht="38.25">
      <c r="B305" s="87" t="s">
        <v>686</v>
      </c>
      <c r="C305" s="80" t="s">
        <v>724</v>
      </c>
      <c r="D305" s="80" t="s">
        <v>727</v>
      </c>
      <c r="E305" s="121" t="s">
        <v>592</v>
      </c>
      <c r="F305" s="121"/>
      <c r="G305" s="121"/>
      <c r="H305" s="186">
        <f>H306</f>
        <v>35.5</v>
      </c>
    </row>
    <row r="306" spans="2:8" ht="38.25">
      <c r="B306" s="87" t="s">
        <v>687</v>
      </c>
      <c r="C306" s="80" t="s">
        <v>724</v>
      </c>
      <c r="D306" s="80" t="s">
        <v>727</v>
      </c>
      <c r="E306" s="121" t="s">
        <v>594</v>
      </c>
      <c r="F306" s="80"/>
      <c r="G306" s="80"/>
      <c r="H306" s="186">
        <f>H307</f>
        <v>35.5</v>
      </c>
    </row>
    <row r="307" spans="2:8" ht="12.75">
      <c r="B307" s="96" t="s">
        <v>775</v>
      </c>
      <c r="C307" s="80" t="s">
        <v>724</v>
      </c>
      <c r="D307" s="80" t="s">
        <v>727</v>
      </c>
      <c r="E307" s="121" t="s">
        <v>594</v>
      </c>
      <c r="F307" s="80" t="s">
        <v>776</v>
      </c>
      <c r="G307" s="80"/>
      <c r="H307" s="186">
        <f>H308</f>
        <v>35.5</v>
      </c>
    </row>
    <row r="308" spans="2:8" ht="12.75">
      <c r="B308" s="96" t="s">
        <v>777</v>
      </c>
      <c r="C308" s="80" t="s">
        <v>724</v>
      </c>
      <c r="D308" s="80" t="s">
        <v>727</v>
      </c>
      <c r="E308" s="121" t="s">
        <v>594</v>
      </c>
      <c r="F308" s="80" t="s">
        <v>778</v>
      </c>
      <c r="G308" s="80"/>
      <c r="H308" s="186">
        <f>H309</f>
        <v>35.5</v>
      </c>
    </row>
    <row r="309" spans="2:8" ht="12.75">
      <c r="B309" s="87" t="s">
        <v>762</v>
      </c>
      <c r="C309" s="80" t="s">
        <v>724</v>
      </c>
      <c r="D309" s="80" t="s">
        <v>727</v>
      </c>
      <c r="E309" s="121" t="s">
        <v>594</v>
      </c>
      <c r="F309" s="80" t="s">
        <v>778</v>
      </c>
      <c r="G309" s="80">
        <v>2</v>
      </c>
      <c r="H309" s="187">
        <v>35.5</v>
      </c>
    </row>
    <row r="310" spans="2:10" ht="25.5">
      <c r="B310" s="87" t="s">
        <v>688</v>
      </c>
      <c r="C310" s="80" t="s">
        <v>724</v>
      </c>
      <c r="D310" s="80" t="s">
        <v>727</v>
      </c>
      <c r="E310" s="121" t="s">
        <v>596</v>
      </c>
      <c r="F310" s="80"/>
      <c r="G310" s="80"/>
      <c r="H310" s="186">
        <f>H311</f>
        <v>18</v>
      </c>
      <c r="J310" s="88"/>
    </row>
    <row r="311" spans="2:8" ht="38.25">
      <c r="B311" s="87" t="s">
        <v>689</v>
      </c>
      <c r="C311" s="80" t="s">
        <v>724</v>
      </c>
      <c r="D311" s="80" t="s">
        <v>727</v>
      </c>
      <c r="E311" s="121" t="s">
        <v>598</v>
      </c>
      <c r="F311" s="35"/>
      <c r="G311" s="80"/>
      <c r="H311" s="186">
        <f>H312</f>
        <v>18</v>
      </c>
    </row>
    <row r="312" spans="2:8" ht="12.75">
      <c r="B312" s="96" t="s">
        <v>775</v>
      </c>
      <c r="C312" s="80" t="s">
        <v>724</v>
      </c>
      <c r="D312" s="80" t="s">
        <v>727</v>
      </c>
      <c r="E312" s="121" t="s">
        <v>598</v>
      </c>
      <c r="F312" s="80" t="s">
        <v>776</v>
      </c>
      <c r="G312" s="80"/>
      <c r="H312" s="187">
        <f>H313</f>
        <v>18</v>
      </c>
    </row>
    <row r="313" spans="2:8" ht="12.75">
      <c r="B313" s="96" t="s">
        <v>777</v>
      </c>
      <c r="C313" s="80" t="s">
        <v>724</v>
      </c>
      <c r="D313" s="80" t="s">
        <v>727</v>
      </c>
      <c r="E313" s="121" t="s">
        <v>598</v>
      </c>
      <c r="F313" s="80" t="s">
        <v>778</v>
      </c>
      <c r="G313" s="80"/>
      <c r="H313" s="186">
        <f>H314</f>
        <v>18</v>
      </c>
    </row>
    <row r="314" spans="2:8" ht="12.75">
      <c r="B314" s="87" t="s">
        <v>762</v>
      </c>
      <c r="C314" s="80" t="s">
        <v>724</v>
      </c>
      <c r="D314" s="80" t="s">
        <v>727</v>
      </c>
      <c r="E314" s="121" t="s">
        <v>598</v>
      </c>
      <c r="F314" s="80" t="s">
        <v>778</v>
      </c>
      <c r="G314" s="80">
        <v>2</v>
      </c>
      <c r="H314" s="187">
        <v>18</v>
      </c>
    </row>
    <row r="315" spans="2:8" ht="38.25">
      <c r="B315" s="87" t="s">
        <v>250</v>
      </c>
      <c r="C315" s="80" t="s">
        <v>724</v>
      </c>
      <c r="D315" s="80" t="s">
        <v>727</v>
      </c>
      <c r="E315" s="121" t="s">
        <v>600</v>
      </c>
      <c r="F315" s="80"/>
      <c r="G315" s="80"/>
      <c r="H315" s="187">
        <f>H316</f>
        <v>11.5</v>
      </c>
    </row>
    <row r="316" spans="2:8" ht="38.25">
      <c r="B316" s="87" t="s">
        <v>251</v>
      </c>
      <c r="C316" s="80" t="s">
        <v>724</v>
      </c>
      <c r="D316" s="80" t="s">
        <v>727</v>
      </c>
      <c r="E316" s="121" t="s">
        <v>610</v>
      </c>
      <c r="F316" s="35"/>
      <c r="G316" s="80"/>
      <c r="H316" s="187">
        <f>H317</f>
        <v>11.5</v>
      </c>
    </row>
    <row r="317" spans="2:8" ht="12.75">
      <c r="B317" s="96" t="s">
        <v>775</v>
      </c>
      <c r="C317" s="80" t="s">
        <v>724</v>
      </c>
      <c r="D317" s="80" t="s">
        <v>727</v>
      </c>
      <c r="E317" s="121" t="s">
        <v>610</v>
      </c>
      <c r="F317" s="80" t="s">
        <v>776</v>
      </c>
      <c r="G317" s="80"/>
      <c r="H317" s="187">
        <f>H318</f>
        <v>11.5</v>
      </c>
    </row>
    <row r="318" spans="2:8" ht="12.75">
      <c r="B318" s="96" t="s">
        <v>777</v>
      </c>
      <c r="C318" s="80" t="s">
        <v>724</v>
      </c>
      <c r="D318" s="80" t="s">
        <v>727</v>
      </c>
      <c r="E318" s="121" t="s">
        <v>610</v>
      </c>
      <c r="F318" s="80" t="s">
        <v>778</v>
      </c>
      <c r="G318" s="80"/>
      <c r="H318" s="187">
        <f>H319</f>
        <v>11.5</v>
      </c>
    </row>
    <row r="319" spans="2:8" ht="12.75">
      <c r="B319" s="87" t="s">
        <v>762</v>
      </c>
      <c r="C319" s="80" t="s">
        <v>724</v>
      </c>
      <c r="D319" s="80" t="s">
        <v>727</v>
      </c>
      <c r="E319" s="121" t="s">
        <v>610</v>
      </c>
      <c r="F319" s="80" t="s">
        <v>778</v>
      </c>
      <c r="G319" s="80">
        <v>2</v>
      </c>
      <c r="H319" s="187">
        <v>11.5</v>
      </c>
    </row>
    <row r="320" spans="2:8" ht="25.5">
      <c r="B320" s="87" t="s">
        <v>585</v>
      </c>
      <c r="C320" s="80" t="s">
        <v>724</v>
      </c>
      <c r="D320" s="80" t="s">
        <v>727</v>
      </c>
      <c r="E320" s="80" t="s">
        <v>586</v>
      </c>
      <c r="F320" s="80"/>
      <c r="G320" s="80"/>
      <c r="H320" s="186">
        <f>H321</f>
        <v>1189.5</v>
      </c>
    </row>
    <row r="321" spans="2:8" ht="25.5">
      <c r="B321" s="87" t="s">
        <v>587</v>
      </c>
      <c r="C321" s="80" t="s">
        <v>724</v>
      </c>
      <c r="D321" s="80" t="s">
        <v>727</v>
      </c>
      <c r="E321" s="80" t="s">
        <v>588</v>
      </c>
      <c r="F321" s="79"/>
      <c r="G321" s="80"/>
      <c r="H321" s="186">
        <f>H322+H325+H328</f>
        <v>1189.5</v>
      </c>
    </row>
    <row r="322" spans="2:8" ht="12.75">
      <c r="B322" s="96" t="s">
        <v>775</v>
      </c>
      <c r="C322" s="80" t="s">
        <v>724</v>
      </c>
      <c r="D322" s="80" t="s">
        <v>727</v>
      </c>
      <c r="E322" s="80" t="s">
        <v>588</v>
      </c>
      <c r="F322" s="80" t="s">
        <v>776</v>
      </c>
      <c r="G322" s="80"/>
      <c r="H322" s="186">
        <f>H323</f>
        <v>21.4</v>
      </c>
    </row>
    <row r="323" spans="2:8" ht="12.75">
      <c r="B323" s="96" t="s">
        <v>777</v>
      </c>
      <c r="C323" s="80" t="s">
        <v>724</v>
      </c>
      <c r="D323" s="80" t="s">
        <v>727</v>
      </c>
      <c r="E323" s="80" t="s">
        <v>588</v>
      </c>
      <c r="F323" s="80" t="s">
        <v>778</v>
      </c>
      <c r="G323" s="80"/>
      <c r="H323" s="186">
        <f>H324</f>
        <v>21.4</v>
      </c>
    </row>
    <row r="324" spans="2:8" ht="12.75">
      <c r="B324" s="87" t="s">
        <v>762</v>
      </c>
      <c r="C324" s="80" t="s">
        <v>724</v>
      </c>
      <c r="D324" s="80" t="s">
        <v>727</v>
      </c>
      <c r="E324" s="80" t="s">
        <v>588</v>
      </c>
      <c r="F324" s="80" t="s">
        <v>778</v>
      </c>
      <c r="G324" s="80">
        <v>2</v>
      </c>
      <c r="H324" s="186">
        <v>21.4</v>
      </c>
    </row>
    <row r="325" spans="2:8" ht="12.75">
      <c r="B325" s="96" t="s">
        <v>522</v>
      </c>
      <c r="C325" s="80" t="s">
        <v>724</v>
      </c>
      <c r="D325" s="80" t="s">
        <v>727</v>
      </c>
      <c r="E325" s="80" t="s">
        <v>588</v>
      </c>
      <c r="F325" s="121">
        <v>300</v>
      </c>
      <c r="G325" s="80"/>
      <c r="H325" s="186">
        <f>H326</f>
        <v>83.7</v>
      </c>
    </row>
    <row r="326" spans="2:8" ht="12.75">
      <c r="B326" s="96" t="s">
        <v>139</v>
      </c>
      <c r="C326" s="80" t="s">
        <v>724</v>
      </c>
      <c r="D326" s="80" t="s">
        <v>727</v>
      </c>
      <c r="E326" s="80" t="s">
        <v>588</v>
      </c>
      <c r="F326" s="121">
        <v>320</v>
      </c>
      <c r="G326" s="80"/>
      <c r="H326" s="186">
        <f>H327</f>
        <v>83.7</v>
      </c>
    </row>
    <row r="327" spans="2:8" ht="12.75">
      <c r="B327" s="87" t="s">
        <v>762</v>
      </c>
      <c r="C327" s="80" t="s">
        <v>724</v>
      </c>
      <c r="D327" s="80" t="s">
        <v>727</v>
      </c>
      <c r="E327" s="80" t="s">
        <v>588</v>
      </c>
      <c r="F327" s="121">
        <v>320</v>
      </c>
      <c r="G327" s="80">
        <v>2</v>
      </c>
      <c r="H327" s="186">
        <v>83.7</v>
      </c>
    </row>
    <row r="328" spans="2:8" ht="25.5">
      <c r="B328" s="87" t="s">
        <v>13</v>
      </c>
      <c r="C328" s="80" t="s">
        <v>724</v>
      </c>
      <c r="D328" s="80" t="s">
        <v>727</v>
      </c>
      <c r="E328" s="80" t="s">
        <v>588</v>
      </c>
      <c r="F328" s="80" t="s">
        <v>14</v>
      </c>
      <c r="G328" s="80"/>
      <c r="H328" s="186">
        <f>H329</f>
        <v>1084.4</v>
      </c>
    </row>
    <row r="329" spans="2:8" ht="25.5">
      <c r="B329" s="87" t="s">
        <v>294</v>
      </c>
      <c r="C329" s="80" t="s">
        <v>724</v>
      </c>
      <c r="D329" s="80" t="s">
        <v>727</v>
      </c>
      <c r="E329" s="80" t="s">
        <v>588</v>
      </c>
      <c r="F329" s="80" t="s">
        <v>293</v>
      </c>
      <c r="G329" s="80"/>
      <c r="H329" s="186">
        <f>H330</f>
        <v>1084.4</v>
      </c>
    </row>
    <row r="330" spans="2:8" ht="12.75">
      <c r="B330" s="87" t="s">
        <v>762</v>
      </c>
      <c r="C330" s="80" t="s">
        <v>724</v>
      </c>
      <c r="D330" s="80" t="s">
        <v>727</v>
      </c>
      <c r="E330" s="80" t="s">
        <v>588</v>
      </c>
      <c r="F330" s="80" t="s">
        <v>293</v>
      </c>
      <c r="G330" s="80">
        <v>2</v>
      </c>
      <c r="H330" s="186">
        <v>1084.4</v>
      </c>
    </row>
    <row r="331" spans="2:8" ht="25.5">
      <c r="B331" s="82" t="s">
        <v>254</v>
      </c>
      <c r="C331" s="80" t="s">
        <v>724</v>
      </c>
      <c r="D331" s="80" t="s">
        <v>727</v>
      </c>
      <c r="E331" s="157" t="s">
        <v>518</v>
      </c>
      <c r="F331" s="80"/>
      <c r="G331" s="80"/>
      <c r="H331" s="186">
        <f>H332</f>
        <v>60</v>
      </c>
    </row>
    <row r="332" spans="2:8" ht="38.25">
      <c r="B332" s="82" t="s">
        <v>516</v>
      </c>
      <c r="C332" s="80" t="s">
        <v>724</v>
      </c>
      <c r="D332" s="80" t="s">
        <v>727</v>
      </c>
      <c r="E332" s="157" t="s">
        <v>515</v>
      </c>
      <c r="F332" s="80"/>
      <c r="G332" s="80"/>
      <c r="H332" s="186">
        <f>H333</f>
        <v>60</v>
      </c>
    </row>
    <row r="333" spans="2:8" ht="25.5">
      <c r="B333" s="87" t="s">
        <v>13</v>
      </c>
      <c r="C333" s="80" t="s">
        <v>724</v>
      </c>
      <c r="D333" s="80" t="s">
        <v>727</v>
      </c>
      <c r="E333" s="157" t="s">
        <v>515</v>
      </c>
      <c r="F333" s="80" t="s">
        <v>14</v>
      </c>
      <c r="G333" s="80"/>
      <c r="H333" s="186">
        <f>H334</f>
        <v>60</v>
      </c>
    </row>
    <row r="334" spans="2:8" ht="25.5">
      <c r="B334" s="87" t="s">
        <v>294</v>
      </c>
      <c r="C334" s="80" t="s">
        <v>724</v>
      </c>
      <c r="D334" s="80" t="s">
        <v>727</v>
      </c>
      <c r="E334" s="157" t="s">
        <v>515</v>
      </c>
      <c r="F334" s="80" t="s">
        <v>293</v>
      </c>
      <c r="G334" s="80"/>
      <c r="H334" s="186">
        <f>H335</f>
        <v>60</v>
      </c>
    </row>
    <row r="335" spans="2:8" ht="12.75">
      <c r="B335" s="87" t="s">
        <v>762</v>
      </c>
      <c r="C335" s="80" t="s">
        <v>724</v>
      </c>
      <c r="D335" s="80" t="s">
        <v>727</v>
      </c>
      <c r="E335" s="157" t="s">
        <v>515</v>
      </c>
      <c r="F335" s="80" t="s">
        <v>293</v>
      </c>
      <c r="G335" s="80">
        <v>2</v>
      </c>
      <c r="H335" s="186">
        <v>60</v>
      </c>
    </row>
    <row r="336" spans="2:8" ht="12.75">
      <c r="B336" s="132" t="s">
        <v>347</v>
      </c>
      <c r="C336" s="80" t="s">
        <v>724</v>
      </c>
      <c r="D336" s="80" t="s">
        <v>728</v>
      </c>
      <c r="E336" s="80"/>
      <c r="F336" s="80"/>
      <c r="G336" s="80"/>
      <c r="H336" s="186">
        <f>H337</f>
        <v>996.4</v>
      </c>
    </row>
    <row r="337" spans="2:8" ht="12.75">
      <c r="B337" s="96" t="s">
        <v>764</v>
      </c>
      <c r="C337" s="80" t="s">
        <v>724</v>
      </c>
      <c r="D337" s="80" t="s">
        <v>728</v>
      </c>
      <c r="E337" s="80" t="s">
        <v>765</v>
      </c>
      <c r="F337" s="80"/>
      <c r="G337" s="80"/>
      <c r="H337" s="186">
        <f>H338</f>
        <v>996.4</v>
      </c>
    </row>
    <row r="338" spans="2:8" ht="38.25">
      <c r="B338" s="87" t="s">
        <v>226</v>
      </c>
      <c r="C338" s="80" t="s">
        <v>724</v>
      </c>
      <c r="D338" s="80" t="s">
        <v>728</v>
      </c>
      <c r="E338" s="80" t="s">
        <v>611</v>
      </c>
      <c r="F338" s="80"/>
      <c r="G338" s="80"/>
      <c r="H338" s="186">
        <f>H339+H342+H345</f>
        <v>996.4</v>
      </c>
    </row>
    <row r="339" spans="2:8" ht="38.25">
      <c r="B339" s="87" t="s">
        <v>768</v>
      </c>
      <c r="C339" s="80" t="s">
        <v>724</v>
      </c>
      <c r="D339" s="80" t="s">
        <v>728</v>
      </c>
      <c r="E339" s="80" t="s">
        <v>611</v>
      </c>
      <c r="F339" s="80" t="s">
        <v>640</v>
      </c>
      <c r="G339" s="80"/>
      <c r="H339" s="186">
        <f>H340</f>
        <v>794.2</v>
      </c>
    </row>
    <row r="340" spans="2:8" ht="12.75">
      <c r="B340" s="87" t="s">
        <v>769</v>
      </c>
      <c r="C340" s="80" t="s">
        <v>724</v>
      </c>
      <c r="D340" s="80" t="s">
        <v>728</v>
      </c>
      <c r="E340" s="80" t="s">
        <v>611</v>
      </c>
      <c r="F340" s="80" t="s">
        <v>770</v>
      </c>
      <c r="G340" s="80"/>
      <c r="H340" s="186">
        <f>H341</f>
        <v>794.2</v>
      </c>
    </row>
    <row r="341" spans="2:8" ht="12.75">
      <c r="B341" s="87" t="s">
        <v>762</v>
      </c>
      <c r="C341" s="80" t="s">
        <v>724</v>
      </c>
      <c r="D341" s="80" t="s">
        <v>728</v>
      </c>
      <c r="E341" s="80" t="s">
        <v>611</v>
      </c>
      <c r="F341" s="80" t="s">
        <v>770</v>
      </c>
      <c r="G341" s="80">
        <v>2</v>
      </c>
      <c r="H341" s="187">
        <v>794.2</v>
      </c>
    </row>
    <row r="342" spans="2:8" ht="12.75">
      <c r="B342" s="96" t="s">
        <v>775</v>
      </c>
      <c r="C342" s="80" t="s">
        <v>724</v>
      </c>
      <c r="D342" s="80" t="s">
        <v>728</v>
      </c>
      <c r="E342" s="80" t="s">
        <v>611</v>
      </c>
      <c r="F342" s="80" t="s">
        <v>776</v>
      </c>
      <c r="G342" s="80"/>
      <c r="H342" s="187">
        <f>H343</f>
        <v>200.8</v>
      </c>
    </row>
    <row r="343" spans="2:8" ht="12.75">
      <c r="B343" s="96" t="s">
        <v>777</v>
      </c>
      <c r="C343" s="80" t="s">
        <v>724</v>
      </c>
      <c r="D343" s="80" t="s">
        <v>728</v>
      </c>
      <c r="E343" s="80" t="s">
        <v>611</v>
      </c>
      <c r="F343" s="80" t="s">
        <v>778</v>
      </c>
      <c r="G343" s="80"/>
      <c r="H343" s="187">
        <f>H344</f>
        <v>200.8</v>
      </c>
    </row>
    <row r="344" spans="2:8" ht="12.75">
      <c r="B344" s="87" t="s">
        <v>762</v>
      </c>
      <c r="C344" s="80" t="s">
        <v>724</v>
      </c>
      <c r="D344" s="80" t="s">
        <v>728</v>
      </c>
      <c r="E344" s="80" t="s">
        <v>611</v>
      </c>
      <c r="F344" s="80" t="s">
        <v>778</v>
      </c>
      <c r="G344" s="80">
        <v>2</v>
      </c>
      <c r="H344" s="187">
        <v>200.8</v>
      </c>
    </row>
    <row r="345" spans="2:8" ht="12.75">
      <c r="B345" s="96" t="s">
        <v>780</v>
      </c>
      <c r="C345" s="80" t="s">
        <v>724</v>
      </c>
      <c r="D345" s="80" t="s">
        <v>728</v>
      </c>
      <c r="E345" s="80" t="s">
        <v>611</v>
      </c>
      <c r="F345" s="80" t="s">
        <v>472</v>
      </c>
      <c r="G345" s="80"/>
      <c r="H345" s="187">
        <f>H346</f>
        <v>1.4</v>
      </c>
    </row>
    <row r="346" spans="2:8" ht="12.75">
      <c r="B346" s="96" t="s">
        <v>781</v>
      </c>
      <c r="C346" s="80" t="s">
        <v>724</v>
      </c>
      <c r="D346" s="80" t="s">
        <v>728</v>
      </c>
      <c r="E346" s="80" t="s">
        <v>611</v>
      </c>
      <c r="F346" s="80" t="s">
        <v>782</v>
      </c>
      <c r="G346" s="80"/>
      <c r="H346" s="187">
        <f>H347</f>
        <v>1.4</v>
      </c>
    </row>
    <row r="347" spans="2:8" ht="12.75">
      <c r="B347" s="87" t="s">
        <v>762</v>
      </c>
      <c r="C347" s="80" t="s">
        <v>724</v>
      </c>
      <c r="D347" s="80" t="s">
        <v>728</v>
      </c>
      <c r="E347" s="80" t="s">
        <v>611</v>
      </c>
      <c r="F347" s="80" t="s">
        <v>782</v>
      </c>
      <c r="G347" s="80">
        <v>2</v>
      </c>
      <c r="H347" s="187">
        <v>1.4</v>
      </c>
    </row>
    <row r="348" spans="2:8" ht="12.75">
      <c r="B348" s="104" t="s">
        <v>348</v>
      </c>
      <c r="C348" s="79" t="s">
        <v>729</v>
      </c>
      <c r="D348" s="79"/>
      <c r="E348" s="79"/>
      <c r="F348" s="79"/>
      <c r="G348" s="79"/>
      <c r="H348" s="185">
        <f>H351</f>
        <v>7714.6</v>
      </c>
    </row>
    <row r="349" spans="2:8" ht="12.75">
      <c r="B349" s="96" t="s">
        <v>758</v>
      </c>
      <c r="C349" s="35"/>
      <c r="D349" s="35"/>
      <c r="E349" s="35"/>
      <c r="F349" s="35"/>
      <c r="G349" s="35">
        <v>1</v>
      </c>
      <c r="H349" s="186">
        <f>H363+H356+H367+H371</f>
        <v>2779</v>
      </c>
    </row>
    <row r="350" spans="2:8" ht="12.75">
      <c r="B350" s="96" t="s">
        <v>762</v>
      </c>
      <c r="C350" s="35"/>
      <c r="D350" s="35"/>
      <c r="E350" s="35"/>
      <c r="F350" s="35"/>
      <c r="G350" s="35">
        <v>2</v>
      </c>
      <c r="H350" s="186">
        <f>H357+H359+H364+H368+H377+H382</f>
        <v>4935.599999999999</v>
      </c>
    </row>
    <row r="351" spans="2:8" ht="12.75">
      <c r="B351" s="87" t="s">
        <v>349</v>
      </c>
      <c r="C351" s="80" t="s">
        <v>729</v>
      </c>
      <c r="D351" s="80" t="s">
        <v>730</v>
      </c>
      <c r="E351" s="80"/>
      <c r="F351" s="80"/>
      <c r="G351" s="80"/>
      <c r="H351" s="186">
        <f>H352+H372</f>
        <v>7714.6</v>
      </c>
    </row>
    <row r="352" spans="2:8" ht="12.75">
      <c r="B352" s="96" t="s">
        <v>764</v>
      </c>
      <c r="C352" s="80" t="s">
        <v>729</v>
      </c>
      <c r="D352" s="80" t="s">
        <v>730</v>
      </c>
      <c r="E352" s="80" t="s">
        <v>765</v>
      </c>
      <c r="F352" s="79"/>
      <c r="G352" s="79"/>
      <c r="H352" s="186">
        <f>H353+H360</f>
        <v>7588.6</v>
      </c>
    </row>
    <row r="353" spans="2:8" ht="25.5">
      <c r="B353" s="87" t="s">
        <v>227</v>
      </c>
      <c r="C353" s="80" t="s">
        <v>729</v>
      </c>
      <c r="D353" s="80" t="s">
        <v>730</v>
      </c>
      <c r="E353" s="80" t="s">
        <v>612</v>
      </c>
      <c r="F353" s="80"/>
      <c r="G353" s="80"/>
      <c r="H353" s="186">
        <f>H354</f>
        <v>3272.6000000000004</v>
      </c>
    </row>
    <row r="354" spans="2:8" ht="25.5">
      <c r="B354" s="87" t="s">
        <v>13</v>
      </c>
      <c r="C354" s="80" t="s">
        <v>729</v>
      </c>
      <c r="D354" s="80" t="s">
        <v>730</v>
      </c>
      <c r="E354" s="80" t="s">
        <v>612</v>
      </c>
      <c r="F354" s="80" t="s">
        <v>14</v>
      </c>
      <c r="G354" s="80"/>
      <c r="H354" s="186">
        <f>H355+H358</f>
        <v>3272.6000000000004</v>
      </c>
    </row>
    <row r="355" spans="2:8" ht="25.5">
      <c r="B355" s="87" t="s">
        <v>294</v>
      </c>
      <c r="C355" s="80" t="s">
        <v>729</v>
      </c>
      <c r="D355" s="80" t="s">
        <v>730</v>
      </c>
      <c r="E355" s="80" t="s">
        <v>612</v>
      </c>
      <c r="F355" s="80" t="s">
        <v>293</v>
      </c>
      <c r="G355" s="80"/>
      <c r="H355" s="186">
        <f>H356+H357</f>
        <v>3239.3</v>
      </c>
    </row>
    <row r="356" spans="2:8" ht="12.75">
      <c r="B356" s="96" t="s">
        <v>758</v>
      </c>
      <c r="C356" s="80" t="s">
        <v>729</v>
      </c>
      <c r="D356" s="80" t="s">
        <v>730</v>
      </c>
      <c r="E356" s="80" t="s">
        <v>612</v>
      </c>
      <c r="F356" s="80" t="s">
        <v>293</v>
      </c>
      <c r="G356" s="80" t="s">
        <v>750</v>
      </c>
      <c r="H356" s="186">
        <v>880.4</v>
      </c>
    </row>
    <row r="357" spans="2:8" ht="12.75">
      <c r="B357" s="87" t="s">
        <v>762</v>
      </c>
      <c r="C357" s="80" t="s">
        <v>729</v>
      </c>
      <c r="D357" s="80" t="s">
        <v>730</v>
      </c>
      <c r="E357" s="80" t="s">
        <v>612</v>
      </c>
      <c r="F357" s="80" t="s">
        <v>293</v>
      </c>
      <c r="G357" s="80">
        <v>2</v>
      </c>
      <c r="H357" s="186">
        <v>2358.9</v>
      </c>
    </row>
    <row r="358" spans="2:8" ht="12.75">
      <c r="B358" s="87" t="s">
        <v>210</v>
      </c>
      <c r="C358" s="80" t="s">
        <v>729</v>
      </c>
      <c r="D358" s="80" t="s">
        <v>730</v>
      </c>
      <c r="E358" s="80" t="s">
        <v>612</v>
      </c>
      <c r="F358" s="35">
        <v>612</v>
      </c>
      <c r="G358" s="80"/>
      <c r="H358" s="186">
        <f>H359</f>
        <v>33.3</v>
      </c>
    </row>
    <row r="359" spans="2:8" ht="12.75">
      <c r="B359" s="87" t="s">
        <v>762</v>
      </c>
      <c r="C359" s="80" t="s">
        <v>729</v>
      </c>
      <c r="D359" s="80" t="s">
        <v>730</v>
      </c>
      <c r="E359" s="80" t="s">
        <v>612</v>
      </c>
      <c r="F359" s="35">
        <v>612</v>
      </c>
      <c r="G359" s="80">
        <v>2</v>
      </c>
      <c r="H359" s="186">
        <v>33.3</v>
      </c>
    </row>
    <row r="360" spans="2:8" ht="12.75">
      <c r="B360" s="87" t="s">
        <v>228</v>
      </c>
      <c r="C360" s="80" t="s">
        <v>729</v>
      </c>
      <c r="D360" s="80" t="s">
        <v>730</v>
      </c>
      <c r="E360" s="80" t="s">
        <v>613</v>
      </c>
      <c r="F360" s="80"/>
      <c r="G360" s="80"/>
      <c r="H360" s="187">
        <f>H361+H365+H369</f>
        <v>4316</v>
      </c>
    </row>
    <row r="361" spans="2:8" ht="38.25">
      <c r="B361" s="87" t="s">
        <v>768</v>
      </c>
      <c r="C361" s="80" t="s">
        <v>729</v>
      </c>
      <c r="D361" s="80" t="s">
        <v>730</v>
      </c>
      <c r="E361" s="80" t="s">
        <v>613</v>
      </c>
      <c r="F361" s="80" t="s">
        <v>640</v>
      </c>
      <c r="G361" s="80"/>
      <c r="H361" s="187">
        <f>H362</f>
        <v>3570.2</v>
      </c>
    </row>
    <row r="362" spans="2:8" ht="12.75">
      <c r="B362" s="87" t="s">
        <v>769</v>
      </c>
      <c r="C362" s="80" t="s">
        <v>729</v>
      </c>
      <c r="D362" s="80" t="s">
        <v>730</v>
      </c>
      <c r="E362" s="80" t="s">
        <v>613</v>
      </c>
      <c r="F362" s="80" t="s">
        <v>770</v>
      </c>
      <c r="G362" s="80"/>
      <c r="H362" s="187">
        <f>H363+H364</f>
        <v>3570.2</v>
      </c>
    </row>
    <row r="363" spans="2:8" ht="12.75">
      <c r="B363" s="96" t="s">
        <v>758</v>
      </c>
      <c r="C363" s="80" t="s">
        <v>729</v>
      </c>
      <c r="D363" s="80" t="s">
        <v>730</v>
      </c>
      <c r="E363" s="80" t="s">
        <v>613</v>
      </c>
      <c r="F363" s="80" t="s">
        <v>770</v>
      </c>
      <c r="G363" s="80" t="s">
        <v>750</v>
      </c>
      <c r="H363" s="187">
        <v>1181</v>
      </c>
    </row>
    <row r="364" spans="2:8" ht="12.75">
      <c r="B364" s="87" t="s">
        <v>762</v>
      </c>
      <c r="C364" s="80" t="s">
        <v>729</v>
      </c>
      <c r="D364" s="80" t="s">
        <v>730</v>
      </c>
      <c r="E364" s="80" t="s">
        <v>613</v>
      </c>
      <c r="F364" s="80" t="s">
        <v>770</v>
      </c>
      <c r="G364" s="80">
        <v>2</v>
      </c>
      <c r="H364" s="187">
        <v>2389.2</v>
      </c>
    </row>
    <row r="365" spans="2:8" ht="12.75">
      <c r="B365" s="96" t="s">
        <v>775</v>
      </c>
      <c r="C365" s="80" t="s">
        <v>729</v>
      </c>
      <c r="D365" s="80" t="s">
        <v>730</v>
      </c>
      <c r="E365" s="80" t="s">
        <v>613</v>
      </c>
      <c r="F365" s="80" t="s">
        <v>776</v>
      </c>
      <c r="G365" s="80"/>
      <c r="H365" s="187">
        <f>H366</f>
        <v>740.8000000000001</v>
      </c>
    </row>
    <row r="366" spans="2:8" ht="12.75">
      <c r="B366" s="96" t="s">
        <v>777</v>
      </c>
      <c r="C366" s="80" t="s">
        <v>729</v>
      </c>
      <c r="D366" s="80" t="s">
        <v>730</v>
      </c>
      <c r="E366" s="80" t="s">
        <v>613</v>
      </c>
      <c r="F366" s="80" t="s">
        <v>778</v>
      </c>
      <c r="G366" s="80"/>
      <c r="H366" s="187">
        <f>H367+H368</f>
        <v>740.8000000000001</v>
      </c>
    </row>
    <row r="367" spans="2:8" ht="12.75">
      <c r="B367" s="96" t="s">
        <v>758</v>
      </c>
      <c r="C367" s="80" t="s">
        <v>729</v>
      </c>
      <c r="D367" s="80" t="s">
        <v>730</v>
      </c>
      <c r="E367" s="80" t="s">
        <v>613</v>
      </c>
      <c r="F367" s="80" t="s">
        <v>778</v>
      </c>
      <c r="G367" s="80" t="s">
        <v>750</v>
      </c>
      <c r="H367" s="187">
        <v>712.6</v>
      </c>
    </row>
    <row r="368" spans="2:8" ht="12.75">
      <c r="B368" s="87" t="s">
        <v>762</v>
      </c>
      <c r="C368" s="80" t="s">
        <v>729</v>
      </c>
      <c r="D368" s="80" t="s">
        <v>730</v>
      </c>
      <c r="E368" s="80" t="s">
        <v>613</v>
      </c>
      <c r="F368" s="80" t="s">
        <v>778</v>
      </c>
      <c r="G368" s="80">
        <v>2</v>
      </c>
      <c r="H368" s="187">
        <v>28.2</v>
      </c>
    </row>
    <row r="369" spans="2:8" ht="12.75">
      <c r="B369" s="96" t="s">
        <v>780</v>
      </c>
      <c r="C369" s="80" t="s">
        <v>729</v>
      </c>
      <c r="D369" s="80" t="s">
        <v>730</v>
      </c>
      <c r="E369" s="80" t="s">
        <v>613</v>
      </c>
      <c r="F369" s="80" t="s">
        <v>472</v>
      </c>
      <c r="G369" s="80"/>
      <c r="H369" s="166" t="str">
        <f>H370</f>
        <v>5</v>
      </c>
    </row>
    <row r="370" spans="2:8" ht="12.75">
      <c r="B370" s="96" t="s">
        <v>781</v>
      </c>
      <c r="C370" s="80" t="s">
        <v>729</v>
      </c>
      <c r="D370" s="80" t="s">
        <v>730</v>
      </c>
      <c r="E370" s="80" t="s">
        <v>613</v>
      </c>
      <c r="F370" s="80" t="s">
        <v>782</v>
      </c>
      <c r="G370" s="80"/>
      <c r="H370" s="166" t="str">
        <f>H371</f>
        <v>5</v>
      </c>
    </row>
    <row r="371" spans="2:8" ht="12.75">
      <c r="B371" s="96" t="s">
        <v>758</v>
      </c>
      <c r="C371" s="80" t="s">
        <v>729</v>
      </c>
      <c r="D371" s="80" t="s">
        <v>730</v>
      </c>
      <c r="E371" s="80" t="s">
        <v>613</v>
      </c>
      <c r="F371" s="80" t="s">
        <v>782</v>
      </c>
      <c r="G371" s="80" t="s">
        <v>750</v>
      </c>
      <c r="H371" s="166" t="s">
        <v>135</v>
      </c>
    </row>
    <row r="372" spans="2:8" ht="12.75">
      <c r="B372" s="101" t="s">
        <v>104</v>
      </c>
      <c r="C372" s="80" t="s">
        <v>729</v>
      </c>
      <c r="D372" s="80" t="s">
        <v>730</v>
      </c>
      <c r="E372" s="80" t="s">
        <v>103</v>
      </c>
      <c r="F372" s="79"/>
      <c r="G372" s="79"/>
      <c r="H372" s="186">
        <f>H373+H378</f>
        <v>126</v>
      </c>
    </row>
    <row r="373" spans="2:8" ht="38.25">
      <c r="B373" s="87" t="s">
        <v>105</v>
      </c>
      <c r="C373" s="80" t="s">
        <v>729</v>
      </c>
      <c r="D373" s="80" t="s">
        <v>730</v>
      </c>
      <c r="E373" s="80" t="s">
        <v>106</v>
      </c>
      <c r="F373" s="80"/>
      <c r="G373" s="80"/>
      <c r="H373" s="186">
        <f>H374</f>
        <v>1</v>
      </c>
    </row>
    <row r="374" spans="2:8" ht="38.25">
      <c r="B374" s="87" t="s">
        <v>107</v>
      </c>
      <c r="C374" s="80" t="s">
        <v>729</v>
      </c>
      <c r="D374" s="80" t="s">
        <v>730</v>
      </c>
      <c r="E374" s="80" t="s">
        <v>108</v>
      </c>
      <c r="F374" s="80"/>
      <c r="G374" s="80"/>
      <c r="H374" s="186">
        <f>H375</f>
        <v>1</v>
      </c>
    </row>
    <row r="375" spans="2:8" ht="25.5">
      <c r="B375" s="87" t="s">
        <v>13</v>
      </c>
      <c r="C375" s="80" t="s">
        <v>729</v>
      </c>
      <c r="D375" s="80" t="s">
        <v>730</v>
      </c>
      <c r="E375" s="80" t="s">
        <v>108</v>
      </c>
      <c r="F375" s="80" t="s">
        <v>14</v>
      </c>
      <c r="G375" s="80"/>
      <c r="H375" s="186">
        <f>H376</f>
        <v>1</v>
      </c>
    </row>
    <row r="376" spans="2:8" ht="12.75">
      <c r="B376" s="87" t="s">
        <v>210</v>
      </c>
      <c r="C376" s="80" t="s">
        <v>729</v>
      </c>
      <c r="D376" s="80" t="s">
        <v>730</v>
      </c>
      <c r="E376" s="80" t="s">
        <v>108</v>
      </c>
      <c r="F376" s="35">
        <v>612</v>
      </c>
      <c r="G376" s="80"/>
      <c r="H376" s="186">
        <f>H377</f>
        <v>1</v>
      </c>
    </row>
    <row r="377" spans="2:8" ht="12.75">
      <c r="B377" s="87" t="s">
        <v>762</v>
      </c>
      <c r="C377" s="80" t="s">
        <v>729</v>
      </c>
      <c r="D377" s="80" t="s">
        <v>730</v>
      </c>
      <c r="E377" s="80" t="s">
        <v>108</v>
      </c>
      <c r="F377" s="35">
        <v>612</v>
      </c>
      <c r="G377" s="80">
        <v>2</v>
      </c>
      <c r="H377" s="186">
        <v>1</v>
      </c>
    </row>
    <row r="378" spans="2:8" ht="38.25">
      <c r="B378" s="87" t="s">
        <v>110</v>
      </c>
      <c r="C378" s="80" t="s">
        <v>729</v>
      </c>
      <c r="D378" s="80" t="s">
        <v>730</v>
      </c>
      <c r="E378" s="80" t="s">
        <v>109</v>
      </c>
      <c r="F378" s="80"/>
      <c r="G378" s="80"/>
      <c r="H378" s="186">
        <f>H379</f>
        <v>125</v>
      </c>
    </row>
    <row r="379" spans="2:8" ht="38.25">
      <c r="B379" s="87" t="s">
        <v>112</v>
      </c>
      <c r="C379" s="80" t="s">
        <v>729</v>
      </c>
      <c r="D379" s="80" t="s">
        <v>730</v>
      </c>
      <c r="E379" s="80" t="s">
        <v>111</v>
      </c>
      <c r="F379" s="80"/>
      <c r="G379" s="80"/>
      <c r="H379" s="186">
        <f>H380</f>
        <v>125</v>
      </c>
    </row>
    <row r="380" spans="2:8" ht="25.5">
      <c r="B380" s="87" t="s">
        <v>13</v>
      </c>
      <c r="C380" s="80" t="s">
        <v>729</v>
      </c>
      <c r="D380" s="80" t="s">
        <v>730</v>
      </c>
      <c r="E380" s="80" t="s">
        <v>111</v>
      </c>
      <c r="F380" s="80" t="s">
        <v>14</v>
      </c>
      <c r="G380" s="80"/>
      <c r="H380" s="186">
        <f>H381</f>
        <v>125</v>
      </c>
    </row>
    <row r="381" spans="2:8" ht="12.75">
      <c r="B381" s="87" t="s">
        <v>210</v>
      </c>
      <c r="C381" s="80" t="s">
        <v>729</v>
      </c>
      <c r="D381" s="80" t="s">
        <v>730</v>
      </c>
      <c r="E381" s="80" t="s">
        <v>111</v>
      </c>
      <c r="F381" s="35">
        <v>612</v>
      </c>
      <c r="G381" s="80"/>
      <c r="H381" s="186">
        <f>H382</f>
        <v>125</v>
      </c>
    </row>
    <row r="382" spans="2:8" ht="12.75">
      <c r="B382" s="87" t="s">
        <v>762</v>
      </c>
      <c r="C382" s="80" t="s">
        <v>729</v>
      </c>
      <c r="D382" s="80" t="s">
        <v>730</v>
      </c>
      <c r="E382" s="80" t="s">
        <v>111</v>
      </c>
      <c r="F382" s="35">
        <v>612</v>
      </c>
      <c r="G382" s="80">
        <v>2</v>
      </c>
      <c r="H382" s="186">
        <v>125</v>
      </c>
    </row>
    <row r="383" spans="2:8" ht="12.75">
      <c r="B383" s="104" t="s">
        <v>354</v>
      </c>
      <c r="C383" s="79" t="s">
        <v>731</v>
      </c>
      <c r="D383" s="79"/>
      <c r="E383" s="79"/>
      <c r="F383" s="79"/>
      <c r="G383" s="79"/>
      <c r="H383" s="188">
        <f>H387+H393+H417+H447</f>
        <v>14862.1</v>
      </c>
    </row>
    <row r="384" spans="2:8" ht="12.75">
      <c r="B384" s="96" t="s">
        <v>762</v>
      </c>
      <c r="C384" s="35"/>
      <c r="D384" s="35"/>
      <c r="E384" s="35"/>
      <c r="F384" s="35"/>
      <c r="G384" s="35">
        <v>2</v>
      </c>
      <c r="H384" s="187">
        <f>H392+H398+H404+H410+H452+H413+H416</f>
        <v>2655.1000000000004</v>
      </c>
    </row>
    <row r="385" spans="2:8" ht="12.75">
      <c r="B385" s="96" t="s">
        <v>739</v>
      </c>
      <c r="C385" s="35"/>
      <c r="D385" s="35"/>
      <c r="E385" s="35"/>
      <c r="F385" s="35"/>
      <c r="G385" s="35">
        <v>3</v>
      </c>
      <c r="H385" s="187">
        <f>H426+H430+H434+H438+H442+H446+H453+H456</f>
        <v>12120</v>
      </c>
    </row>
    <row r="386" spans="2:8" ht="12.75">
      <c r="B386" s="96" t="s">
        <v>740</v>
      </c>
      <c r="C386" s="35"/>
      <c r="D386" s="35"/>
      <c r="E386" s="35"/>
      <c r="F386" s="35"/>
      <c r="G386" s="35">
        <v>4</v>
      </c>
      <c r="H386" s="187">
        <f>H422</f>
        <v>87</v>
      </c>
    </row>
    <row r="387" spans="2:8" ht="12.75">
      <c r="B387" s="87" t="s">
        <v>690</v>
      </c>
      <c r="C387" s="80" t="s">
        <v>731</v>
      </c>
      <c r="D387" s="80" t="s">
        <v>732</v>
      </c>
      <c r="E387" s="80"/>
      <c r="F387" s="80"/>
      <c r="G387" s="80"/>
      <c r="H387" s="186">
        <f>H388</f>
        <v>2125.3</v>
      </c>
    </row>
    <row r="388" spans="2:8" ht="12.75">
      <c r="B388" s="96" t="s">
        <v>764</v>
      </c>
      <c r="C388" s="80" t="s">
        <v>731</v>
      </c>
      <c r="D388" s="80" t="s">
        <v>732</v>
      </c>
      <c r="E388" s="80" t="s">
        <v>765</v>
      </c>
      <c r="F388" s="80"/>
      <c r="G388" s="80"/>
      <c r="H388" s="186">
        <f>H389</f>
        <v>2125.3</v>
      </c>
    </row>
    <row r="389" spans="2:8" ht="25.5">
      <c r="B389" s="87" t="s">
        <v>265</v>
      </c>
      <c r="C389" s="80" t="s">
        <v>731</v>
      </c>
      <c r="D389" s="80" t="s">
        <v>732</v>
      </c>
      <c r="E389" s="80" t="s">
        <v>614</v>
      </c>
      <c r="F389" s="80"/>
      <c r="G389" s="80"/>
      <c r="H389" s="186">
        <f>H390</f>
        <v>2125.3</v>
      </c>
    </row>
    <row r="390" spans="2:8" ht="12.75">
      <c r="B390" s="87" t="s">
        <v>522</v>
      </c>
      <c r="C390" s="80" t="s">
        <v>731</v>
      </c>
      <c r="D390" s="80" t="s">
        <v>732</v>
      </c>
      <c r="E390" s="80" t="s">
        <v>614</v>
      </c>
      <c r="F390" s="80" t="s">
        <v>615</v>
      </c>
      <c r="G390" s="80"/>
      <c r="H390" s="186">
        <f>H391</f>
        <v>2125.3</v>
      </c>
    </row>
    <row r="391" spans="2:8" ht="12.75">
      <c r="B391" s="87" t="s">
        <v>139</v>
      </c>
      <c r="C391" s="80" t="s">
        <v>731</v>
      </c>
      <c r="D391" s="80" t="s">
        <v>732</v>
      </c>
      <c r="E391" s="80" t="s">
        <v>614</v>
      </c>
      <c r="F391" s="80" t="s">
        <v>138</v>
      </c>
      <c r="G391" s="80"/>
      <c r="H391" s="186">
        <f>H392</f>
        <v>2125.3</v>
      </c>
    </row>
    <row r="392" spans="2:8" ht="12.75">
      <c r="B392" s="87" t="s">
        <v>762</v>
      </c>
      <c r="C392" s="80" t="s">
        <v>731</v>
      </c>
      <c r="D392" s="80" t="s">
        <v>732</v>
      </c>
      <c r="E392" s="80" t="s">
        <v>614</v>
      </c>
      <c r="F392" s="80" t="s">
        <v>138</v>
      </c>
      <c r="G392" s="80">
        <v>2</v>
      </c>
      <c r="H392" s="187">
        <v>2125.3</v>
      </c>
    </row>
    <row r="393" spans="2:8" ht="12.75">
      <c r="B393" s="87" t="s">
        <v>355</v>
      </c>
      <c r="C393" s="80" t="s">
        <v>731</v>
      </c>
      <c r="D393" s="80" t="s">
        <v>733</v>
      </c>
      <c r="E393" s="80"/>
      <c r="F393" s="80"/>
      <c r="G393" s="80"/>
      <c r="H393" s="187">
        <f>H394+H405+H399</f>
        <v>482.9</v>
      </c>
    </row>
    <row r="394" spans="2:8" ht="12.75">
      <c r="B394" s="96" t="s">
        <v>764</v>
      </c>
      <c r="C394" s="80" t="s">
        <v>731</v>
      </c>
      <c r="D394" s="80" t="s">
        <v>733</v>
      </c>
      <c r="E394" s="121" t="s">
        <v>765</v>
      </c>
      <c r="F394" s="80"/>
      <c r="G394" s="80"/>
      <c r="H394" s="187">
        <f>H395</f>
        <v>56.4</v>
      </c>
    </row>
    <row r="395" spans="2:8" ht="12.75">
      <c r="B395" s="87" t="s">
        <v>266</v>
      </c>
      <c r="C395" s="80" t="s">
        <v>731</v>
      </c>
      <c r="D395" s="80" t="s">
        <v>733</v>
      </c>
      <c r="E395" s="121" t="s">
        <v>616</v>
      </c>
      <c r="F395" s="80"/>
      <c r="G395" s="80"/>
      <c r="H395" s="187">
        <f>H396</f>
        <v>56.4</v>
      </c>
    </row>
    <row r="396" spans="2:8" ht="25.5">
      <c r="B396" s="87" t="s">
        <v>13</v>
      </c>
      <c r="C396" s="80" t="s">
        <v>731</v>
      </c>
      <c r="D396" s="80" t="s">
        <v>733</v>
      </c>
      <c r="E396" s="121" t="s">
        <v>616</v>
      </c>
      <c r="F396" s="80" t="s">
        <v>14</v>
      </c>
      <c r="G396" s="80"/>
      <c r="H396" s="187">
        <f>H397</f>
        <v>56.4</v>
      </c>
    </row>
    <row r="397" spans="2:8" ht="12.75">
      <c r="B397" s="87" t="s">
        <v>210</v>
      </c>
      <c r="C397" s="80" t="s">
        <v>731</v>
      </c>
      <c r="D397" s="80" t="s">
        <v>733</v>
      </c>
      <c r="E397" s="121" t="s">
        <v>616</v>
      </c>
      <c r="F397" s="35">
        <v>612</v>
      </c>
      <c r="G397" s="80"/>
      <c r="H397" s="187">
        <f>H398</f>
        <v>56.4</v>
      </c>
    </row>
    <row r="398" spans="2:8" ht="12.75">
      <c r="B398" s="87" t="s">
        <v>762</v>
      </c>
      <c r="C398" s="80" t="s">
        <v>731</v>
      </c>
      <c r="D398" s="80" t="s">
        <v>733</v>
      </c>
      <c r="E398" s="121" t="s">
        <v>616</v>
      </c>
      <c r="F398" s="35">
        <v>612</v>
      </c>
      <c r="G398" s="80">
        <v>2</v>
      </c>
      <c r="H398" s="187">
        <v>56.4</v>
      </c>
    </row>
    <row r="399" spans="2:8" ht="25.5">
      <c r="B399" s="87" t="s">
        <v>681</v>
      </c>
      <c r="C399" s="80" t="s">
        <v>731</v>
      </c>
      <c r="D399" s="80" t="s">
        <v>733</v>
      </c>
      <c r="E399" s="121" t="s">
        <v>281</v>
      </c>
      <c r="F399" s="80"/>
      <c r="G399" s="80"/>
      <c r="H399" s="187">
        <f>H400</f>
        <v>311</v>
      </c>
    </row>
    <row r="400" spans="2:8" ht="25.5">
      <c r="B400" s="87" t="s">
        <v>682</v>
      </c>
      <c r="C400" s="80" t="s">
        <v>731</v>
      </c>
      <c r="D400" s="80" t="s">
        <v>733</v>
      </c>
      <c r="E400" s="121" t="s">
        <v>282</v>
      </c>
      <c r="F400" s="80"/>
      <c r="G400" s="80"/>
      <c r="H400" s="187">
        <f>H401</f>
        <v>311</v>
      </c>
    </row>
    <row r="401" spans="2:8" ht="12.75">
      <c r="B401" s="87" t="s">
        <v>522</v>
      </c>
      <c r="C401" s="80" t="s">
        <v>731</v>
      </c>
      <c r="D401" s="80" t="s">
        <v>733</v>
      </c>
      <c r="E401" s="121" t="s">
        <v>282</v>
      </c>
      <c r="F401" s="80" t="s">
        <v>615</v>
      </c>
      <c r="G401" s="80"/>
      <c r="H401" s="187">
        <f>H402</f>
        <v>311</v>
      </c>
    </row>
    <row r="402" spans="2:8" ht="12.75">
      <c r="B402" s="87" t="s">
        <v>139</v>
      </c>
      <c r="C402" s="80" t="s">
        <v>731</v>
      </c>
      <c r="D402" s="80" t="s">
        <v>733</v>
      </c>
      <c r="E402" s="121" t="s">
        <v>282</v>
      </c>
      <c r="F402" s="80" t="s">
        <v>138</v>
      </c>
      <c r="G402" s="80"/>
      <c r="H402" s="187">
        <f>H403</f>
        <v>311</v>
      </c>
    </row>
    <row r="403" spans="2:8" ht="12.75">
      <c r="B403" s="87" t="s">
        <v>134</v>
      </c>
      <c r="C403" s="80" t="s">
        <v>731</v>
      </c>
      <c r="D403" s="80" t="s">
        <v>733</v>
      </c>
      <c r="E403" s="121" t="s">
        <v>282</v>
      </c>
      <c r="F403" s="80" t="s">
        <v>133</v>
      </c>
      <c r="G403" s="80"/>
      <c r="H403" s="187">
        <f>H404</f>
        <v>311</v>
      </c>
    </row>
    <row r="404" spans="2:8" ht="12.75">
      <c r="B404" s="87" t="s">
        <v>762</v>
      </c>
      <c r="C404" s="80" t="s">
        <v>731</v>
      </c>
      <c r="D404" s="80" t="s">
        <v>733</v>
      </c>
      <c r="E404" s="121" t="s">
        <v>282</v>
      </c>
      <c r="F404" s="80" t="s">
        <v>133</v>
      </c>
      <c r="G404" s="80">
        <v>2</v>
      </c>
      <c r="H404" s="187">
        <v>311</v>
      </c>
    </row>
    <row r="405" spans="2:8" ht="25.5">
      <c r="B405" s="87" t="s">
        <v>685</v>
      </c>
      <c r="C405" s="80" t="s">
        <v>731</v>
      </c>
      <c r="D405" s="80" t="s">
        <v>733</v>
      </c>
      <c r="E405" s="121" t="s">
        <v>590</v>
      </c>
      <c r="F405" s="80"/>
      <c r="G405" s="80"/>
      <c r="H405" s="187">
        <f>H406</f>
        <v>115.5</v>
      </c>
    </row>
    <row r="406" spans="2:8" ht="25.5">
      <c r="B406" s="87" t="s">
        <v>350</v>
      </c>
      <c r="C406" s="80" t="s">
        <v>731</v>
      </c>
      <c r="D406" s="80" t="s">
        <v>733</v>
      </c>
      <c r="E406" s="121" t="s">
        <v>617</v>
      </c>
      <c r="F406" s="80"/>
      <c r="G406" s="80"/>
      <c r="H406" s="187">
        <f>H407</f>
        <v>115.5</v>
      </c>
    </row>
    <row r="407" spans="2:8" ht="38.25">
      <c r="B407" s="87" t="s">
        <v>249</v>
      </c>
      <c r="C407" s="80" t="s">
        <v>731</v>
      </c>
      <c r="D407" s="80" t="s">
        <v>733</v>
      </c>
      <c r="E407" s="121" t="s">
        <v>618</v>
      </c>
      <c r="F407" s="35"/>
      <c r="G407" s="80"/>
      <c r="H407" s="187">
        <f>H408+H411+H414</f>
        <v>115.5</v>
      </c>
    </row>
    <row r="408" spans="2:8" ht="12.75">
      <c r="B408" s="96" t="s">
        <v>775</v>
      </c>
      <c r="C408" s="80" t="s">
        <v>731</v>
      </c>
      <c r="D408" s="80" t="s">
        <v>733</v>
      </c>
      <c r="E408" s="121" t="s">
        <v>618</v>
      </c>
      <c r="F408" s="80" t="s">
        <v>776</v>
      </c>
      <c r="G408" s="80"/>
      <c r="H408" s="187">
        <f>H409</f>
        <v>38.5</v>
      </c>
    </row>
    <row r="409" spans="2:8" ht="12.75">
      <c r="B409" s="96" t="s">
        <v>777</v>
      </c>
      <c r="C409" s="80" t="s">
        <v>731</v>
      </c>
      <c r="D409" s="80" t="s">
        <v>733</v>
      </c>
      <c r="E409" s="121" t="s">
        <v>618</v>
      </c>
      <c r="F409" s="80" t="s">
        <v>778</v>
      </c>
      <c r="G409" s="80"/>
      <c r="H409" s="187">
        <f>H410</f>
        <v>38.5</v>
      </c>
    </row>
    <row r="410" spans="2:8" ht="12.75">
      <c r="B410" s="87" t="s">
        <v>762</v>
      </c>
      <c r="C410" s="80" t="s">
        <v>731</v>
      </c>
      <c r="D410" s="80" t="s">
        <v>733</v>
      </c>
      <c r="E410" s="121" t="s">
        <v>618</v>
      </c>
      <c r="F410" s="80" t="s">
        <v>778</v>
      </c>
      <c r="G410" s="80">
        <v>2</v>
      </c>
      <c r="H410" s="187">
        <v>38.5</v>
      </c>
    </row>
    <row r="411" spans="2:8" ht="12.75">
      <c r="B411" s="87" t="s">
        <v>522</v>
      </c>
      <c r="C411" s="80" t="s">
        <v>731</v>
      </c>
      <c r="D411" s="80" t="s">
        <v>733</v>
      </c>
      <c r="E411" s="121" t="s">
        <v>618</v>
      </c>
      <c r="F411" s="80" t="s">
        <v>615</v>
      </c>
      <c r="G411" s="80"/>
      <c r="H411" s="187">
        <f>H412</f>
        <v>47</v>
      </c>
    </row>
    <row r="412" spans="2:8" ht="12.75">
      <c r="B412" s="87" t="s">
        <v>139</v>
      </c>
      <c r="C412" s="80" t="s">
        <v>731</v>
      </c>
      <c r="D412" s="80" t="s">
        <v>733</v>
      </c>
      <c r="E412" s="121" t="s">
        <v>618</v>
      </c>
      <c r="F412" s="80" t="s">
        <v>138</v>
      </c>
      <c r="G412" s="80"/>
      <c r="H412" s="187">
        <f>H413</f>
        <v>47</v>
      </c>
    </row>
    <row r="413" spans="2:8" ht="12.75">
      <c r="B413" s="87" t="s">
        <v>762</v>
      </c>
      <c r="C413" s="80" t="s">
        <v>731</v>
      </c>
      <c r="D413" s="80" t="s">
        <v>733</v>
      </c>
      <c r="E413" s="121" t="s">
        <v>618</v>
      </c>
      <c r="F413" s="80" t="s">
        <v>138</v>
      </c>
      <c r="G413" s="80">
        <v>2</v>
      </c>
      <c r="H413" s="187">
        <v>47</v>
      </c>
    </row>
    <row r="414" spans="2:8" ht="25.5">
      <c r="B414" s="87" t="s">
        <v>13</v>
      </c>
      <c r="C414" s="80" t="s">
        <v>731</v>
      </c>
      <c r="D414" s="80" t="s">
        <v>733</v>
      </c>
      <c r="E414" s="121" t="s">
        <v>618</v>
      </c>
      <c r="F414" s="80" t="s">
        <v>14</v>
      </c>
      <c r="G414" s="80"/>
      <c r="H414" s="187">
        <f>H415</f>
        <v>30</v>
      </c>
    </row>
    <row r="415" spans="2:8" ht="12.75">
      <c r="B415" s="87" t="s">
        <v>210</v>
      </c>
      <c r="C415" s="80" t="s">
        <v>731</v>
      </c>
      <c r="D415" s="80" t="s">
        <v>733</v>
      </c>
      <c r="E415" s="121" t="s">
        <v>618</v>
      </c>
      <c r="F415" s="80" t="s">
        <v>211</v>
      </c>
      <c r="G415" s="80"/>
      <c r="H415" s="187">
        <f>H416</f>
        <v>30</v>
      </c>
    </row>
    <row r="416" spans="2:8" ht="12.75">
      <c r="B416" s="87" t="s">
        <v>762</v>
      </c>
      <c r="C416" s="80" t="s">
        <v>731</v>
      </c>
      <c r="D416" s="80" t="s">
        <v>733</v>
      </c>
      <c r="E416" s="121" t="s">
        <v>618</v>
      </c>
      <c r="F416" s="80" t="s">
        <v>211</v>
      </c>
      <c r="G416" s="80">
        <v>2</v>
      </c>
      <c r="H416" s="187">
        <v>30</v>
      </c>
    </row>
    <row r="417" spans="2:8" ht="12.75">
      <c r="B417" s="87" t="s">
        <v>365</v>
      </c>
      <c r="C417" s="80" t="s">
        <v>731</v>
      </c>
      <c r="D417" s="80" t="s">
        <v>734</v>
      </c>
      <c r="E417" s="80"/>
      <c r="F417" s="80"/>
      <c r="G417" s="80"/>
      <c r="H417" s="187">
        <f>H418</f>
        <v>11343.1</v>
      </c>
    </row>
    <row r="418" spans="2:8" ht="12.75">
      <c r="B418" s="96" t="s">
        <v>764</v>
      </c>
      <c r="C418" s="121">
        <v>1000</v>
      </c>
      <c r="D418" s="121">
        <v>1004</v>
      </c>
      <c r="E418" s="121" t="s">
        <v>765</v>
      </c>
      <c r="F418" s="79"/>
      <c r="G418" s="79"/>
      <c r="H418" s="186">
        <f>H419+H435+H439+H443+H427+H431+H423</f>
        <v>11343.1</v>
      </c>
    </row>
    <row r="419" spans="2:8" ht="25.5">
      <c r="B419" s="96" t="s">
        <v>268</v>
      </c>
      <c r="C419" s="121">
        <v>1000</v>
      </c>
      <c r="D419" s="121">
        <v>1004</v>
      </c>
      <c r="E419" s="121" t="s">
        <v>619</v>
      </c>
      <c r="F419" s="79"/>
      <c r="G419" s="79"/>
      <c r="H419" s="186">
        <f>H420</f>
        <v>87</v>
      </c>
    </row>
    <row r="420" spans="2:8" ht="12.75">
      <c r="B420" s="87" t="s">
        <v>522</v>
      </c>
      <c r="C420" s="121">
        <v>1000</v>
      </c>
      <c r="D420" s="121">
        <v>1004</v>
      </c>
      <c r="E420" s="121" t="s">
        <v>619</v>
      </c>
      <c r="F420" s="80" t="s">
        <v>615</v>
      </c>
      <c r="G420" s="79"/>
      <c r="H420" s="189">
        <f>H421</f>
        <v>87</v>
      </c>
    </row>
    <row r="421" spans="2:8" ht="12.75">
      <c r="B421" s="87" t="s">
        <v>814</v>
      </c>
      <c r="C421" s="121">
        <v>1000</v>
      </c>
      <c r="D421" s="121">
        <v>1004</v>
      </c>
      <c r="E421" s="121" t="s">
        <v>619</v>
      </c>
      <c r="F421" s="80" t="s">
        <v>213</v>
      </c>
      <c r="G421" s="80"/>
      <c r="H421" s="187">
        <f>H422</f>
        <v>87</v>
      </c>
    </row>
    <row r="422" spans="2:8" ht="12.75">
      <c r="B422" s="87" t="s">
        <v>740</v>
      </c>
      <c r="C422" s="121">
        <v>1000</v>
      </c>
      <c r="D422" s="121">
        <v>1004</v>
      </c>
      <c r="E422" s="121" t="s">
        <v>619</v>
      </c>
      <c r="F422" s="80" t="s">
        <v>213</v>
      </c>
      <c r="G422" s="80" t="s">
        <v>757</v>
      </c>
      <c r="H422" s="187">
        <v>87</v>
      </c>
    </row>
    <row r="423" spans="2:8" ht="38.25">
      <c r="B423" s="96" t="s">
        <v>267</v>
      </c>
      <c r="C423" s="121">
        <v>1000</v>
      </c>
      <c r="D423" s="121">
        <v>1004</v>
      </c>
      <c r="E423" s="97" t="s">
        <v>214</v>
      </c>
      <c r="F423" s="80"/>
      <c r="G423" s="80"/>
      <c r="H423" s="186">
        <f>H424</f>
        <v>6431.2</v>
      </c>
    </row>
    <row r="424" spans="2:8" ht="25.5">
      <c r="B424" s="96" t="s">
        <v>511</v>
      </c>
      <c r="C424" s="121">
        <v>1000</v>
      </c>
      <c r="D424" s="121">
        <v>1004</v>
      </c>
      <c r="E424" s="97" t="s">
        <v>214</v>
      </c>
      <c r="F424" s="80" t="s">
        <v>509</v>
      </c>
      <c r="G424" s="80"/>
      <c r="H424" s="186">
        <f>H425</f>
        <v>6431.2</v>
      </c>
    </row>
    <row r="425" spans="2:8" ht="25.5">
      <c r="B425" s="96" t="s">
        <v>512</v>
      </c>
      <c r="C425" s="121">
        <v>1000</v>
      </c>
      <c r="D425" s="121">
        <v>1004</v>
      </c>
      <c r="E425" s="97" t="s">
        <v>214</v>
      </c>
      <c r="F425" s="80" t="s">
        <v>510</v>
      </c>
      <c r="G425" s="80"/>
      <c r="H425" s="186">
        <f>H426</f>
        <v>6431.2</v>
      </c>
    </row>
    <row r="426" spans="2:8" ht="12.75">
      <c r="B426" s="87" t="s">
        <v>739</v>
      </c>
      <c r="C426" s="121">
        <v>1000</v>
      </c>
      <c r="D426" s="121">
        <v>1004</v>
      </c>
      <c r="E426" s="97" t="s">
        <v>214</v>
      </c>
      <c r="F426" s="80" t="s">
        <v>510</v>
      </c>
      <c r="G426" s="80">
        <v>3</v>
      </c>
      <c r="H426" s="186">
        <v>6431.2</v>
      </c>
    </row>
    <row r="427" spans="2:8" ht="41.25" customHeight="1">
      <c r="B427" s="96" t="s">
        <v>269</v>
      </c>
      <c r="C427" s="121">
        <v>1000</v>
      </c>
      <c r="D427" s="121">
        <v>1004</v>
      </c>
      <c r="E427" s="121" t="s">
        <v>620</v>
      </c>
      <c r="F427" s="79"/>
      <c r="G427" s="79"/>
      <c r="H427" s="186">
        <f>H428</f>
        <v>977.8</v>
      </c>
    </row>
    <row r="428" spans="2:8" ht="12.75">
      <c r="B428" s="87" t="s">
        <v>522</v>
      </c>
      <c r="C428" s="121">
        <v>1000</v>
      </c>
      <c r="D428" s="121">
        <v>1004</v>
      </c>
      <c r="E428" s="121" t="s">
        <v>620</v>
      </c>
      <c r="F428" s="80" t="s">
        <v>615</v>
      </c>
      <c r="G428" s="79"/>
      <c r="H428" s="189">
        <f>H429</f>
        <v>977.8</v>
      </c>
    </row>
    <row r="429" spans="2:8" ht="12.75">
      <c r="B429" s="87" t="s">
        <v>139</v>
      </c>
      <c r="C429" s="121">
        <v>1000</v>
      </c>
      <c r="D429" s="121">
        <v>1004</v>
      </c>
      <c r="E429" s="121" t="s">
        <v>620</v>
      </c>
      <c r="F429" s="80" t="s">
        <v>138</v>
      </c>
      <c r="G429" s="79"/>
      <c r="H429" s="189">
        <f>H430</f>
        <v>977.8</v>
      </c>
    </row>
    <row r="430" spans="2:8" ht="12.75">
      <c r="B430" s="87" t="s">
        <v>739</v>
      </c>
      <c r="C430" s="121">
        <v>1000</v>
      </c>
      <c r="D430" s="121">
        <v>1004</v>
      </c>
      <c r="E430" s="121" t="s">
        <v>620</v>
      </c>
      <c r="F430" s="80" t="s">
        <v>138</v>
      </c>
      <c r="G430" s="80">
        <v>3</v>
      </c>
      <c r="H430" s="187">
        <v>977.8</v>
      </c>
    </row>
    <row r="431" spans="2:8" ht="38.25">
      <c r="B431" s="87" t="s">
        <v>121</v>
      </c>
      <c r="C431" s="121">
        <v>1000</v>
      </c>
      <c r="D431" s="121">
        <v>1004</v>
      </c>
      <c r="E431" s="121" t="s">
        <v>122</v>
      </c>
      <c r="F431" s="80"/>
      <c r="G431" s="80"/>
      <c r="H431" s="187">
        <f>H432</f>
        <v>66.8</v>
      </c>
    </row>
    <row r="432" spans="2:8" ht="25.5">
      <c r="B432" s="87" t="s">
        <v>13</v>
      </c>
      <c r="C432" s="121">
        <v>1000</v>
      </c>
      <c r="D432" s="121">
        <v>1004</v>
      </c>
      <c r="E432" s="121" t="s">
        <v>122</v>
      </c>
      <c r="F432" s="80" t="s">
        <v>14</v>
      </c>
      <c r="G432" s="79"/>
      <c r="H432" s="189">
        <f>H433</f>
        <v>66.8</v>
      </c>
    </row>
    <row r="433" spans="2:8" ht="12.75">
      <c r="B433" s="87" t="s">
        <v>210</v>
      </c>
      <c r="C433" s="121">
        <v>1000</v>
      </c>
      <c r="D433" s="121">
        <v>1004</v>
      </c>
      <c r="E433" s="121" t="s">
        <v>122</v>
      </c>
      <c r="F433" s="80" t="s">
        <v>211</v>
      </c>
      <c r="G433" s="79"/>
      <c r="H433" s="189">
        <f>H434</f>
        <v>66.8</v>
      </c>
    </row>
    <row r="434" spans="2:8" ht="12.75">
      <c r="B434" s="87" t="s">
        <v>739</v>
      </c>
      <c r="C434" s="121">
        <v>1000</v>
      </c>
      <c r="D434" s="121">
        <v>1004</v>
      </c>
      <c r="E434" s="121" t="s">
        <v>122</v>
      </c>
      <c r="F434" s="80" t="s">
        <v>211</v>
      </c>
      <c r="G434" s="80">
        <v>3</v>
      </c>
      <c r="H434" s="187">
        <v>66.8</v>
      </c>
    </row>
    <row r="435" spans="2:8" ht="63.75">
      <c r="B435" s="96" t="s">
        <v>270</v>
      </c>
      <c r="C435" s="121">
        <v>1000</v>
      </c>
      <c r="D435" s="121">
        <v>1004</v>
      </c>
      <c r="E435" s="121" t="s">
        <v>621</v>
      </c>
      <c r="F435" s="79"/>
      <c r="G435" s="79"/>
      <c r="H435" s="186">
        <f>H436</f>
        <v>10.8</v>
      </c>
    </row>
    <row r="436" spans="2:8" ht="12.75">
      <c r="B436" s="87" t="s">
        <v>522</v>
      </c>
      <c r="C436" s="121">
        <v>1000</v>
      </c>
      <c r="D436" s="121">
        <v>1004</v>
      </c>
      <c r="E436" s="121" t="s">
        <v>621</v>
      </c>
      <c r="F436" s="80" t="s">
        <v>615</v>
      </c>
      <c r="G436" s="80"/>
      <c r="H436" s="187">
        <f>H437</f>
        <v>10.8</v>
      </c>
    </row>
    <row r="437" spans="2:8" ht="12.75">
      <c r="B437" s="87" t="s">
        <v>139</v>
      </c>
      <c r="C437" s="121">
        <v>1000</v>
      </c>
      <c r="D437" s="121">
        <v>1004</v>
      </c>
      <c r="E437" s="121" t="s">
        <v>621</v>
      </c>
      <c r="F437" s="80" t="s">
        <v>138</v>
      </c>
      <c r="G437" s="80"/>
      <c r="H437" s="187">
        <f>H438</f>
        <v>10.8</v>
      </c>
    </row>
    <row r="438" spans="2:8" ht="12.75">
      <c r="B438" s="87" t="s">
        <v>739</v>
      </c>
      <c r="C438" s="121">
        <v>1000</v>
      </c>
      <c r="D438" s="121">
        <v>1004</v>
      </c>
      <c r="E438" s="121" t="s">
        <v>621</v>
      </c>
      <c r="F438" s="80" t="s">
        <v>138</v>
      </c>
      <c r="G438" s="80">
        <v>3</v>
      </c>
      <c r="H438" s="187">
        <v>10.8</v>
      </c>
    </row>
    <row r="439" spans="2:8" ht="25.5">
      <c r="B439" s="96" t="s">
        <v>271</v>
      </c>
      <c r="C439" s="121">
        <v>1000</v>
      </c>
      <c r="D439" s="121">
        <v>1004</v>
      </c>
      <c r="E439" s="121" t="s">
        <v>622</v>
      </c>
      <c r="F439" s="79"/>
      <c r="G439" s="79"/>
      <c r="H439" s="186">
        <f>H440</f>
        <v>3719.5</v>
      </c>
    </row>
    <row r="440" spans="2:8" ht="12.75">
      <c r="B440" s="87" t="s">
        <v>522</v>
      </c>
      <c r="C440" s="121">
        <v>1000</v>
      </c>
      <c r="D440" s="121">
        <v>1004</v>
      </c>
      <c r="E440" s="121" t="s">
        <v>622</v>
      </c>
      <c r="F440" s="80" t="s">
        <v>615</v>
      </c>
      <c r="G440" s="80"/>
      <c r="H440" s="187">
        <f>H441</f>
        <v>3719.5</v>
      </c>
    </row>
    <row r="441" spans="2:8" ht="12.75">
      <c r="B441" s="87" t="s">
        <v>814</v>
      </c>
      <c r="C441" s="121">
        <v>1000</v>
      </c>
      <c r="D441" s="121">
        <v>1004</v>
      </c>
      <c r="E441" s="121" t="s">
        <v>622</v>
      </c>
      <c r="F441" s="80" t="s">
        <v>213</v>
      </c>
      <c r="G441" s="80"/>
      <c r="H441" s="187">
        <f>H442</f>
        <v>3719.5</v>
      </c>
    </row>
    <row r="442" spans="2:8" ht="12.75">
      <c r="B442" s="87" t="s">
        <v>739</v>
      </c>
      <c r="C442" s="121">
        <v>1000</v>
      </c>
      <c r="D442" s="121">
        <v>1004</v>
      </c>
      <c r="E442" s="121" t="s">
        <v>622</v>
      </c>
      <c r="F442" s="80" t="s">
        <v>213</v>
      </c>
      <c r="G442" s="80">
        <v>3</v>
      </c>
      <c r="H442" s="187">
        <v>3719.5</v>
      </c>
    </row>
    <row r="443" spans="2:8" ht="38.25">
      <c r="B443" s="96" t="s">
        <v>272</v>
      </c>
      <c r="C443" s="121">
        <v>1000</v>
      </c>
      <c r="D443" s="121">
        <v>1004</v>
      </c>
      <c r="E443" s="121" t="s">
        <v>623</v>
      </c>
      <c r="F443" s="80"/>
      <c r="G443" s="80"/>
      <c r="H443" s="187">
        <f>H444</f>
        <v>50</v>
      </c>
    </row>
    <row r="444" spans="2:8" ht="12.75">
      <c r="B444" s="87" t="s">
        <v>522</v>
      </c>
      <c r="C444" s="121">
        <v>1000</v>
      </c>
      <c r="D444" s="121">
        <v>1004</v>
      </c>
      <c r="E444" s="121" t="s">
        <v>623</v>
      </c>
      <c r="F444" s="80" t="s">
        <v>615</v>
      </c>
      <c r="G444" s="80"/>
      <c r="H444" s="187">
        <f>H445</f>
        <v>50</v>
      </c>
    </row>
    <row r="445" spans="2:8" ht="12.75">
      <c r="B445" s="87" t="s">
        <v>814</v>
      </c>
      <c r="C445" s="121">
        <v>1000</v>
      </c>
      <c r="D445" s="121">
        <v>1004</v>
      </c>
      <c r="E445" s="121" t="s">
        <v>623</v>
      </c>
      <c r="F445" s="80" t="s">
        <v>213</v>
      </c>
      <c r="G445" s="80"/>
      <c r="H445" s="187">
        <f>H446</f>
        <v>50</v>
      </c>
    </row>
    <row r="446" spans="2:8" ht="12.75">
      <c r="B446" s="87" t="s">
        <v>739</v>
      </c>
      <c r="C446" s="121">
        <v>1000</v>
      </c>
      <c r="D446" s="121">
        <v>1004</v>
      </c>
      <c r="E446" s="121" t="s">
        <v>623</v>
      </c>
      <c r="F446" s="80" t="s">
        <v>213</v>
      </c>
      <c r="G446" s="80">
        <v>3</v>
      </c>
      <c r="H446" s="187">
        <v>50</v>
      </c>
    </row>
    <row r="447" spans="2:8" ht="12.75">
      <c r="B447" s="87" t="s">
        <v>356</v>
      </c>
      <c r="C447" s="80" t="s">
        <v>731</v>
      </c>
      <c r="D447" s="80" t="s">
        <v>735</v>
      </c>
      <c r="E447" s="80"/>
      <c r="F447" s="80"/>
      <c r="G447" s="80"/>
      <c r="H447" s="186">
        <f>H448</f>
        <v>910.8</v>
      </c>
    </row>
    <row r="448" spans="2:8" ht="12.75">
      <c r="B448" s="96" t="s">
        <v>764</v>
      </c>
      <c r="C448" s="80" t="s">
        <v>731</v>
      </c>
      <c r="D448" s="80" t="s">
        <v>735</v>
      </c>
      <c r="E448" s="121" t="s">
        <v>765</v>
      </c>
      <c r="F448" s="80"/>
      <c r="G448" s="80"/>
      <c r="H448" s="186">
        <f>H449</f>
        <v>910.8</v>
      </c>
    </row>
    <row r="449" spans="2:8" ht="25.5">
      <c r="B449" s="87" t="s">
        <v>273</v>
      </c>
      <c r="C449" s="80" t="s">
        <v>731</v>
      </c>
      <c r="D449" s="80" t="s">
        <v>735</v>
      </c>
      <c r="E449" s="80" t="s">
        <v>624</v>
      </c>
      <c r="F449" s="80"/>
      <c r="G449" s="80"/>
      <c r="H449" s="186">
        <f>H450+H454</f>
        <v>910.8</v>
      </c>
    </row>
    <row r="450" spans="2:8" ht="38.25">
      <c r="B450" s="87" t="s">
        <v>768</v>
      </c>
      <c r="C450" s="80" t="s">
        <v>731</v>
      </c>
      <c r="D450" s="80" t="s">
        <v>735</v>
      </c>
      <c r="E450" s="80" t="s">
        <v>624</v>
      </c>
      <c r="F450" s="80" t="s">
        <v>640</v>
      </c>
      <c r="G450" s="80"/>
      <c r="H450" s="186">
        <f>H451</f>
        <v>698.9</v>
      </c>
    </row>
    <row r="451" spans="2:8" ht="12.75">
      <c r="B451" s="87" t="s">
        <v>769</v>
      </c>
      <c r="C451" s="80" t="s">
        <v>731</v>
      </c>
      <c r="D451" s="80" t="s">
        <v>735</v>
      </c>
      <c r="E451" s="80" t="s">
        <v>624</v>
      </c>
      <c r="F451" s="80" t="s">
        <v>770</v>
      </c>
      <c r="G451" s="80"/>
      <c r="H451" s="186">
        <f>H452+H453</f>
        <v>698.9</v>
      </c>
    </row>
    <row r="452" spans="2:8" ht="12.75">
      <c r="B452" s="87" t="s">
        <v>762</v>
      </c>
      <c r="C452" s="80" t="s">
        <v>731</v>
      </c>
      <c r="D452" s="80" t="s">
        <v>735</v>
      </c>
      <c r="E452" s="80" t="s">
        <v>624</v>
      </c>
      <c r="F452" s="80" t="s">
        <v>770</v>
      </c>
      <c r="G452" s="80" t="s">
        <v>751</v>
      </c>
      <c r="H452" s="186">
        <v>46.9</v>
      </c>
    </row>
    <row r="453" spans="2:8" ht="12.75">
      <c r="B453" s="87" t="s">
        <v>739</v>
      </c>
      <c r="C453" s="80" t="s">
        <v>731</v>
      </c>
      <c r="D453" s="80" t="s">
        <v>735</v>
      </c>
      <c r="E453" s="80" t="s">
        <v>624</v>
      </c>
      <c r="F453" s="80" t="s">
        <v>770</v>
      </c>
      <c r="G453" s="80">
        <v>3</v>
      </c>
      <c r="H453" s="186">
        <v>652</v>
      </c>
    </row>
    <row r="454" spans="2:8" ht="12.75">
      <c r="B454" s="96" t="s">
        <v>775</v>
      </c>
      <c r="C454" s="80" t="s">
        <v>731</v>
      </c>
      <c r="D454" s="80" t="s">
        <v>735</v>
      </c>
      <c r="E454" s="80" t="s">
        <v>624</v>
      </c>
      <c r="F454" s="80" t="s">
        <v>776</v>
      </c>
      <c r="G454" s="80"/>
      <c r="H454" s="186">
        <f>H455</f>
        <v>211.9</v>
      </c>
    </row>
    <row r="455" spans="2:8" ht="12.75">
      <c r="B455" s="96" t="s">
        <v>777</v>
      </c>
      <c r="C455" s="80" t="s">
        <v>731</v>
      </c>
      <c r="D455" s="80" t="s">
        <v>735</v>
      </c>
      <c r="E455" s="80" t="s">
        <v>624</v>
      </c>
      <c r="F455" s="80" t="s">
        <v>778</v>
      </c>
      <c r="G455" s="80"/>
      <c r="H455" s="186">
        <f>H456</f>
        <v>211.9</v>
      </c>
    </row>
    <row r="456" spans="2:8" ht="12.75">
      <c r="B456" s="87" t="s">
        <v>739</v>
      </c>
      <c r="C456" s="80" t="s">
        <v>731</v>
      </c>
      <c r="D456" s="80" t="s">
        <v>735</v>
      </c>
      <c r="E456" s="80" t="s">
        <v>624</v>
      </c>
      <c r="F456" s="80" t="s">
        <v>778</v>
      </c>
      <c r="G456" s="80">
        <v>3</v>
      </c>
      <c r="H456" s="186">
        <v>211.9</v>
      </c>
    </row>
    <row r="457" spans="2:8" ht="14.25" customHeight="1">
      <c r="B457" s="104" t="s">
        <v>364</v>
      </c>
      <c r="C457" s="79" t="s">
        <v>736</v>
      </c>
      <c r="D457" s="79"/>
      <c r="E457" s="79"/>
      <c r="F457" s="79"/>
      <c r="G457" s="79"/>
      <c r="H457" s="185">
        <f>H459</f>
        <v>106</v>
      </c>
    </row>
    <row r="458" spans="2:8" ht="15.75" customHeight="1">
      <c r="B458" s="96" t="s">
        <v>762</v>
      </c>
      <c r="C458" s="35"/>
      <c r="D458" s="35"/>
      <c r="E458" s="35"/>
      <c r="F458" s="35"/>
      <c r="G458" s="35">
        <v>2</v>
      </c>
      <c r="H458" s="186">
        <f>H464</f>
        <v>106</v>
      </c>
    </row>
    <row r="459" spans="2:8" ht="12.75">
      <c r="B459" s="87" t="s">
        <v>316</v>
      </c>
      <c r="C459" s="80" t="s">
        <v>736</v>
      </c>
      <c r="D459" s="80" t="s">
        <v>315</v>
      </c>
      <c r="E459" s="80"/>
      <c r="F459" s="80"/>
      <c r="G459" s="80"/>
      <c r="H459" s="186">
        <f>H460</f>
        <v>106</v>
      </c>
    </row>
    <row r="460" spans="2:8" ht="25.5">
      <c r="B460" s="87" t="s">
        <v>491</v>
      </c>
      <c r="C460" s="80" t="s">
        <v>736</v>
      </c>
      <c r="D460" s="80" t="s">
        <v>315</v>
      </c>
      <c r="E460" s="80" t="s">
        <v>626</v>
      </c>
      <c r="F460" s="80"/>
      <c r="G460" s="80"/>
      <c r="H460" s="186">
        <f>H461</f>
        <v>106</v>
      </c>
    </row>
    <row r="461" spans="2:8" ht="25.5">
      <c r="B461" s="96" t="s">
        <v>492</v>
      </c>
      <c r="C461" s="80" t="s">
        <v>736</v>
      </c>
      <c r="D461" s="80" t="s">
        <v>315</v>
      </c>
      <c r="E461" s="80" t="s">
        <v>628</v>
      </c>
      <c r="F461" s="35"/>
      <c r="G461" s="80"/>
      <c r="H461" s="186">
        <f>H462</f>
        <v>106</v>
      </c>
    </row>
    <row r="462" spans="2:8" ht="12.75">
      <c r="B462" s="96" t="s">
        <v>775</v>
      </c>
      <c r="C462" s="80" t="s">
        <v>736</v>
      </c>
      <c r="D462" s="80" t="s">
        <v>315</v>
      </c>
      <c r="E462" s="80" t="s">
        <v>628</v>
      </c>
      <c r="F462" s="80" t="s">
        <v>776</v>
      </c>
      <c r="G462" s="80"/>
      <c r="H462" s="187">
        <f>H463</f>
        <v>106</v>
      </c>
    </row>
    <row r="463" spans="2:8" ht="12.75">
      <c r="B463" s="96" t="s">
        <v>777</v>
      </c>
      <c r="C463" s="80" t="s">
        <v>736</v>
      </c>
      <c r="D463" s="80" t="s">
        <v>315</v>
      </c>
      <c r="E463" s="80" t="s">
        <v>628</v>
      </c>
      <c r="F463" s="80" t="s">
        <v>778</v>
      </c>
      <c r="G463" s="80"/>
      <c r="H463" s="187">
        <f>H464</f>
        <v>106</v>
      </c>
    </row>
    <row r="464" spans="2:8" ht="12.75">
      <c r="B464" s="87" t="s">
        <v>762</v>
      </c>
      <c r="C464" s="80" t="s">
        <v>736</v>
      </c>
      <c r="D464" s="80" t="s">
        <v>315</v>
      </c>
      <c r="E464" s="80" t="s">
        <v>628</v>
      </c>
      <c r="F464" s="80" t="s">
        <v>778</v>
      </c>
      <c r="G464" s="80">
        <v>2</v>
      </c>
      <c r="H464" s="187">
        <v>106</v>
      </c>
    </row>
    <row r="465" spans="2:8" ht="25.5">
      <c r="B465" s="104" t="s">
        <v>699</v>
      </c>
      <c r="C465" s="79" t="s">
        <v>698</v>
      </c>
      <c r="D465" s="79"/>
      <c r="E465" s="79"/>
      <c r="F465" s="79"/>
      <c r="G465" s="79"/>
      <c r="H465" s="185">
        <f>H468+H474</f>
        <v>5313.4</v>
      </c>
    </row>
    <row r="466" spans="2:8" ht="12.75">
      <c r="B466" s="96" t="s">
        <v>762</v>
      </c>
      <c r="C466" s="35"/>
      <c r="D466" s="35"/>
      <c r="E466" s="35"/>
      <c r="F466" s="35"/>
      <c r="G466" s="35">
        <v>2</v>
      </c>
      <c r="H466" s="186">
        <f>H479</f>
        <v>2000</v>
      </c>
    </row>
    <row r="467" spans="2:8" ht="12.75">
      <c r="B467" s="96" t="s">
        <v>739</v>
      </c>
      <c r="C467" s="35"/>
      <c r="D467" s="35"/>
      <c r="E467" s="35"/>
      <c r="F467" s="35"/>
      <c r="G467" s="35">
        <v>3</v>
      </c>
      <c r="H467" s="186">
        <f>H473</f>
        <v>3313.4</v>
      </c>
    </row>
    <row r="468" spans="2:8" ht="25.5">
      <c r="B468" s="87" t="s">
        <v>701</v>
      </c>
      <c r="C468" s="80" t="s">
        <v>698</v>
      </c>
      <c r="D468" s="80" t="s">
        <v>700</v>
      </c>
      <c r="E468" s="80"/>
      <c r="F468" s="80"/>
      <c r="G468" s="80"/>
      <c r="H468" s="186">
        <f>H469</f>
        <v>3313.4</v>
      </c>
    </row>
    <row r="469" spans="2:8" ht="12.75">
      <c r="B469" s="96" t="s">
        <v>764</v>
      </c>
      <c r="C469" s="80" t="s">
        <v>698</v>
      </c>
      <c r="D469" s="80" t="s">
        <v>700</v>
      </c>
      <c r="E469" s="80" t="s">
        <v>765</v>
      </c>
      <c r="F469" s="80"/>
      <c r="G469" s="80"/>
      <c r="H469" s="186">
        <f>H470</f>
        <v>3313.4</v>
      </c>
    </row>
    <row r="470" spans="2:8" ht="25.5">
      <c r="B470" s="87" t="s">
        <v>274</v>
      </c>
      <c r="C470" s="80" t="s">
        <v>698</v>
      </c>
      <c r="D470" s="80" t="s">
        <v>700</v>
      </c>
      <c r="E470" s="80" t="s">
        <v>629</v>
      </c>
      <c r="F470" s="80"/>
      <c r="G470" s="80"/>
      <c r="H470" s="186">
        <f>H471</f>
        <v>3313.4</v>
      </c>
    </row>
    <row r="471" spans="2:8" ht="12.75">
      <c r="B471" s="101" t="s">
        <v>292</v>
      </c>
      <c r="C471" s="80" t="s">
        <v>698</v>
      </c>
      <c r="D471" s="80" t="s">
        <v>700</v>
      </c>
      <c r="E471" s="80" t="s">
        <v>629</v>
      </c>
      <c r="F471" s="80" t="s">
        <v>6</v>
      </c>
      <c r="G471" s="80"/>
      <c r="H471" s="186">
        <f>H472</f>
        <v>3313.4</v>
      </c>
    </row>
    <row r="472" spans="2:8" ht="12.75">
      <c r="B472" s="101" t="s">
        <v>288</v>
      </c>
      <c r="C472" s="80" t="s">
        <v>698</v>
      </c>
      <c r="D472" s="80" t="s">
        <v>700</v>
      </c>
      <c r="E472" s="80" t="s">
        <v>629</v>
      </c>
      <c r="F472" s="80" t="s">
        <v>287</v>
      </c>
      <c r="G472" s="80"/>
      <c r="H472" s="187">
        <f>H473</f>
        <v>3313.4</v>
      </c>
    </row>
    <row r="473" spans="2:8" ht="12.75">
      <c r="B473" s="101" t="s">
        <v>739</v>
      </c>
      <c r="C473" s="80" t="s">
        <v>698</v>
      </c>
      <c r="D473" s="80" t="s">
        <v>700</v>
      </c>
      <c r="E473" s="80" t="s">
        <v>629</v>
      </c>
      <c r="F473" s="80" t="s">
        <v>287</v>
      </c>
      <c r="G473" s="80">
        <v>3</v>
      </c>
      <c r="H473" s="187">
        <v>3313.4</v>
      </c>
    </row>
    <row r="474" spans="2:8" ht="12.75">
      <c r="B474" s="87" t="s">
        <v>48</v>
      </c>
      <c r="C474" s="80" t="s">
        <v>698</v>
      </c>
      <c r="D474" s="80" t="s">
        <v>49</v>
      </c>
      <c r="E474" s="80"/>
      <c r="F474" s="80"/>
      <c r="G474" s="80"/>
      <c r="H474" s="166">
        <f>H475</f>
        <v>2000</v>
      </c>
    </row>
    <row r="475" spans="2:8" ht="12.75">
      <c r="B475" s="96" t="s">
        <v>764</v>
      </c>
      <c r="C475" s="80" t="s">
        <v>698</v>
      </c>
      <c r="D475" s="80" t="s">
        <v>49</v>
      </c>
      <c r="E475" s="80" t="s">
        <v>765</v>
      </c>
      <c r="F475" s="80"/>
      <c r="G475" s="80"/>
      <c r="H475" s="166">
        <f>H476</f>
        <v>2000</v>
      </c>
    </row>
    <row r="476" spans="2:8" ht="25.5">
      <c r="B476" s="87" t="s">
        <v>52</v>
      </c>
      <c r="C476" s="80" t="s">
        <v>698</v>
      </c>
      <c r="D476" s="80" t="s">
        <v>49</v>
      </c>
      <c r="E476" s="80" t="s">
        <v>53</v>
      </c>
      <c r="F476" s="80"/>
      <c r="G476" s="80"/>
      <c r="H476" s="166">
        <f>H477</f>
        <v>2000</v>
      </c>
    </row>
    <row r="477" spans="2:8" ht="12.75">
      <c r="B477" s="101" t="s">
        <v>292</v>
      </c>
      <c r="C477" s="80" t="s">
        <v>698</v>
      </c>
      <c r="D477" s="80" t="s">
        <v>49</v>
      </c>
      <c r="E477" s="80" t="s">
        <v>53</v>
      </c>
      <c r="F477" s="80" t="s">
        <v>6</v>
      </c>
      <c r="G477" s="80"/>
      <c r="H477" s="166">
        <f>H478</f>
        <v>2000</v>
      </c>
    </row>
    <row r="478" spans="2:8" ht="25.5">
      <c r="B478" s="101" t="s">
        <v>54</v>
      </c>
      <c r="C478" s="80" t="s">
        <v>698</v>
      </c>
      <c r="D478" s="80" t="s">
        <v>49</v>
      </c>
      <c r="E478" s="80" t="s">
        <v>53</v>
      </c>
      <c r="F478" s="80" t="s">
        <v>55</v>
      </c>
      <c r="G478" s="80"/>
      <c r="H478" s="166">
        <f>H479</f>
        <v>2000</v>
      </c>
    </row>
    <row r="479" spans="2:8" ht="12.75">
      <c r="B479" s="101" t="s">
        <v>762</v>
      </c>
      <c r="C479" s="80" t="s">
        <v>698</v>
      </c>
      <c r="D479" s="80" t="s">
        <v>49</v>
      </c>
      <c r="E479" s="80" t="s">
        <v>53</v>
      </c>
      <c r="F479" s="80" t="s">
        <v>55</v>
      </c>
      <c r="G479" s="80">
        <v>2</v>
      </c>
      <c r="H479" s="166">
        <v>2000</v>
      </c>
    </row>
    <row r="483" ht="12.75">
      <c r="J483" s="88"/>
    </row>
    <row r="484" ht="12.75">
      <c r="H484" s="88"/>
    </row>
    <row r="492" ht="12.75">
      <c r="H492" s="88"/>
    </row>
  </sheetData>
  <sheetProtection/>
  <autoFilter ref="B9:H479"/>
  <mergeCells count="2">
    <mergeCell ref="B7:H7"/>
    <mergeCell ref="B8:H8"/>
  </mergeCells>
  <printOptions/>
  <pageMargins left="0.84" right="0.2" top="0.57" bottom="0.27" header="0.2" footer="0.2"/>
  <pageSetup horizontalDpi="600" verticalDpi="600" orientation="portrait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497"/>
  <sheetViews>
    <sheetView workbookViewId="0" topLeftCell="B460">
      <selection activeCell="B431" sqref="B431:I478"/>
    </sheetView>
  </sheetViews>
  <sheetFormatPr defaultColWidth="9.00390625" defaultRowHeight="12.75"/>
  <cols>
    <col min="1" max="1" width="9.125" style="73" customWidth="1"/>
    <col min="2" max="2" width="92.125" style="100" customWidth="1"/>
    <col min="3" max="3" width="5.125" style="73" customWidth="1"/>
    <col min="4" max="4" width="5.25390625" style="73" customWidth="1"/>
    <col min="5" max="5" width="10.25390625" style="73" customWidth="1"/>
    <col min="6" max="6" width="7.125" style="73" customWidth="1"/>
    <col min="7" max="7" width="3.375" style="73" customWidth="1"/>
    <col min="8" max="8" width="12.25390625" style="73" customWidth="1"/>
    <col min="9" max="9" width="11.125" style="73" customWidth="1"/>
    <col min="10" max="10" width="9.75390625" style="73" customWidth="1"/>
    <col min="11" max="16384" width="9.125" style="73" customWidth="1"/>
  </cols>
  <sheetData>
    <row r="2" spans="3:9" ht="12.75">
      <c r="C2" s="71"/>
      <c r="D2" s="71"/>
      <c r="E2" s="71"/>
      <c r="F2" s="71"/>
      <c r="G2" s="71"/>
      <c r="I2" s="72" t="s">
        <v>819</v>
      </c>
    </row>
    <row r="3" spans="4:9" ht="12.75" customHeight="1">
      <c r="D3" s="74"/>
      <c r="E3" s="74"/>
      <c r="F3" s="74"/>
      <c r="G3" s="74"/>
      <c r="I3" s="75" t="s">
        <v>212</v>
      </c>
    </row>
    <row r="4" spans="4:9" ht="12.75" customHeight="1">
      <c r="D4" s="74"/>
      <c r="E4" s="74"/>
      <c r="F4" s="74"/>
      <c r="G4" s="74"/>
      <c r="I4" s="75" t="s">
        <v>94</v>
      </c>
    </row>
    <row r="5" spans="2:9" ht="12.75" customHeight="1">
      <c r="B5" s="112"/>
      <c r="D5" s="74"/>
      <c r="E5" s="74"/>
      <c r="F5" s="74"/>
      <c r="G5" s="74"/>
      <c r="I5" s="75" t="s">
        <v>95</v>
      </c>
    </row>
    <row r="6" spans="2:7" ht="12.75">
      <c r="B6" s="112"/>
      <c r="C6" s="76"/>
      <c r="D6" s="76"/>
      <c r="E6" s="76"/>
      <c r="F6" s="76"/>
      <c r="G6" s="76"/>
    </row>
    <row r="7" spans="2:9" ht="42" customHeight="1">
      <c r="B7" s="313" t="s">
        <v>566</v>
      </c>
      <c r="C7" s="313"/>
      <c r="D7" s="313"/>
      <c r="E7" s="313"/>
      <c r="F7" s="313"/>
      <c r="G7" s="313"/>
      <c r="H7" s="313"/>
      <c r="I7" s="313"/>
    </row>
    <row r="8" spans="2:8" ht="12.75">
      <c r="B8" s="314"/>
      <c r="C8" s="314"/>
      <c r="D8" s="314"/>
      <c r="E8" s="314"/>
      <c r="F8" s="314"/>
      <c r="G8" s="314"/>
      <c r="H8" s="314"/>
    </row>
    <row r="9" spans="2:9" ht="12.75">
      <c r="B9" s="321" t="s">
        <v>338</v>
      </c>
      <c r="C9" s="322" t="s">
        <v>759</v>
      </c>
      <c r="D9" s="322" t="s">
        <v>712</v>
      </c>
      <c r="E9" s="322" t="s">
        <v>737</v>
      </c>
      <c r="F9" s="322" t="s">
        <v>357</v>
      </c>
      <c r="G9" s="323" t="s">
        <v>738</v>
      </c>
      <c r="H9" s="299" t="s">
        <v>760</v>
      </c>
      <c r="I9" s="299"/>
    </row>
    <row r="10" spans="2:9" ht="35.25" customHeight="1">
      <c r="B10" s="321"/>
      <c r="C10" s="322"/>
      <c r="D10" s="322"/>
      <c r="E10" s="322"/>
      <c r="F10" s="322"/>
      <c r="G10" s="323"/>
      <c r="H10" s="8" t="s">
        <v>639</v>
      </c>
      <c r="I10" s="8" t="s">
        <v>125</v>
      </c>
    </row>
    <row r="11" spans="2:9" ht="12.75">
      <c r="B11" s="93" t="s">
        <v>761</v>
      </c>
      <c r="C11" s="94"/>
      <c r="D11" s="94"/>
      <c r="E11" s="94"/>
      <c r="F11" s="94"/>
      <c r="G11" s="94"/>
      <c r="H11" s="185">
        <f>H16+H142+H157+H165+H185+H203+H354+H389+H463+H471</f>
        <v>147966.5</v>
      </c>
      <c r="I11" s="185">
        <f>I16+I142+I157+I165+I185+I203+I354+I389+I463+I471</f>
        <v>163092</v>
      </c>
    </row>
    <row r="12" spans="2:9" ht="12.75">
      <c r="B12" s="93" t="s">
        <v>758</v>
      </c>
      <c r="C12" s="94"/>
      <c r="D12" s="94"/>
      <c r="E12" s="94"/>
      <c r="F12" s="94"/>
      <c r="G12" s="94">
        <v>1</v>
      </c>
      <c r="H12" s="185">
        <f>H355</f>
        <v>2783</v>
      </c>
      <c r="I12" s="185">
        <f>I355</f>
        <v>2783</v>
      </c>
    </row>
    <row r="13" spans="2:12" ht="12.75">
      <c r="B13" s="93" t="s">
        <v>762</v>
      </c>
      <c r="C13" s="94"/>
      <c r="D13" s="94"/>
      <c r="E13" s="94"/>
      <c r="F13" s="94"/>
      <c r="G13" s="94">
        <v>2</v>
      </c>
      <c r="H13" s="185">
        <f>H17+H143+H158+H166+H186+H204+H356+H390+H464</f>
        <v>75954.5</v>
      </c>
      <c r="I13" s="185">
        <f>I17+I143+I158+I166+I186+I204+I356+I390+I464</f>
        <v>75476.00000000001</v>
      </c>
      <c r="J13" s="88"/>
      <c r="K13" s="88"/>
      <c r="L13" s="88"/>
    </row>
    <row r="14" spans="2:12" ht="12.75">
      <c r="B14" s="93" t="s">
        <v>739</v>
      </c>
      <c r="C14" s="94"/>
      <c r="D14" s="94"/>
      <c r="E14" s="94"/>
      <c r="F14" s="94"/>
      <c r="G14" s="94">
        <v>3</v>
      </c>
      <c r="H14" s="185">
        <f>H18+H205+H391+H472</f>
        <v>68416.8</v>
      </c>
      <c r="I14" s="185">
        <f>I18+I205+I391+I472</f>
        <v>84049.2</v>
      </c>
      <c r="K14" s="88"/>
      <c r="L14" s="88"/>
    </row>
    <row r="15" spans="2:11" ht="12.75">
      <c r="B15" s="93" t="s">
        <v>740</v>
      </c>
      <c r="C15" s="94"/>
      <c r="D15" s="94"/>
      <c r="E15" s="94"/>
      <c r="F15" s="94"/>
      <c r="G15" s="94">
        <v>4</v>
      </c>
      <c r="H15" s="185">
        <f>H144+H392</f>
        <v>812.1999999999999</v>
      </c>
      <c r="I15" s="185">
        <f>I144+I392</f>
        <v>783.8</v>
      </c>
      <c r="J15" s="88"/>
      <c r="K15" s="88"/>
    </row>
    <row r="16" spans="2:10" ht="12.75">
      <c r="B16" s="104" t="s">
        <v>763</v>
      </c>
      <c r="C16" s="79" t="s">
        <v>713</v>
      </c>
      <c r="D16" s="80"/>
      <c r="E16" s="80"/>
      <c r="F16" s="80"/>
      <c r="G16" s="80"/>
      <c r="H16" s="185">
        <f>H19+H25+H41+H57+H69+H75</f>
        <v>19491.7</v>
      </c>
      <c r="I16" s="185">
        <f>I19+I25+I41+I57+I69+I75</f>
        <v>19346.399999999998</v>
      </c>
      <c r="J16" s="88"/>
    </row>
    <row r="17" spans="2:10" ht="12.75">
      <c r="B17" s="96" t="s">
        <v>762</v>
      </c>
      <c r="C17" s="35"/>
      <c r="D17" s="80"/>
      <c r="E17" s="80"/>
      <c r="F17" s="80"/>
      <c r="G17" s="80" t="s">
        <v>751</v>
      </c>
      <c r="H17" s="186">
        <f>H24+H30+H34+H37+H40+H46+H49+H52+H56+H62+H65+H68+H74+H80+H88+H96+H104+H108+H111+H114+H125+H131+H136+H141+H120</f>
        <v>18703.100000000006</v>
      </c>
      <c r="I17" s="186">
        <f>I24+I30+I34+I37+I40+I46+I49+I52+I56+I62+I65+I68+I74+I80+I88+I96+I104+I108+I111+I114+I125+I131+I136+I141+I120</f>
        <v>18557.400000000005</v>
      </c>
      <c r="J17" s="88"/>
    </row>
    <row r="18" spans="2:10" ht="12.75">
      <c r="B18" s="96" t="s">
        <v>739</v>
      </c>
      <c r="C18" s="35"/>
      <c r="D18" s="80"/>
      <c r="E18" s="80"/>
      <c r="F18" s="80"/>
      <c r="G18" s="80" t="s">
        <v>828</v>
      </c>
      <c r="H18" s="186">
        <f>H81+H84+H89+H92+H97+H100</f>
        <v>788.5999999999999</v>
      </c>
      <c r="I18" s="186">
        <f>I81+I84+I89+I92+I97+I100</f>
        <v>789</v>
      </c>
      <c r="J18" s="88"/>
    </row>
    <row r="19" spans="2:9" ht="25.5">
      <c r="B19" s="87" t="s">
        <v>829</v>
      </c>
      <c r="C19" s="80" t="s">
        <v>713</v>
      </c>
      <c r="D19" s="80" t="s">
        <v>714</v>
      </c>
      <c r="E19" s="80"/>
      <c r="F19" s="80"/>
      <c r="G19" s="80"/>
      <c r="H19" s="186">
        <f aca="true" t="shared" si="0" ref="H19:I23">H20</f>
        <v>883.1</v>
      </c>
      <c r="I19" s="186">
        <f t="shared" si="0"/>
        <v>884.9</v>
      </c>
    </row>
    <row r="20" spans="2:9" ht="12.75">
      <c r="B20" s="96" t="s">
        <v>764</v>
      </c>
      <c r="C20" s="80" t="s">
        <v>713</v>
      </c>
      <c r="D20" s="80" t="s">
        <v>714</v>
      </c>
      <c r="E20" s="80" t="s">
        <v>765</v>
      </c>
      <c r="F20" s="80"/>
      <c r="G20" s="80"/>
      <c r="H20" s="186">
        <f t="shared" si="0"/>
        <v>883.1</v>
      </c>
      <c r="I20" s="186">
        <f t="shared" si="0"/>
        <v>884.9</v>
      </c>
    </row>
    <row r="21" spans="2:9" ht="12.75">
      <c r="B21" s="87" t="s">
        <v>215</v>
      </c>
      <c r="C21" s="80" t="s">
        <v>713</v>
      </c>
      <c r="D21" s="80" t="s">
        <v>714</v>
      </c>
      <c r="E21" s="80" t="s">
        <v>766</v>
      </c>
      <c r="F21" s="80"/>
      <c r="G21" s="80"/>
      <c r="H21" s="186">
        <f t="shared" si="0"/>
        <v>883.1</v>
      </c>
      <c r="I21" s="186">
        <f t="shared" si="0"/>
        <v>884.9</v>
      </c>
    </row>
    <row r="22" spans="2:9" ht="38.25">
      <c r="B22" s="87" t="s">
        <v>768</v>
      </c>
      <c r="C22" s="80" t="s">
        <v>713</v>
      </c>
      <c r="D22" s="80" t="s">
        <v>714</v>
      </c>
      <c r="E22" s="80" t="s">
        <v>766</v>
      </c>
      <c r="F22" s="80" t="s">
        <v>640</v>
      </c>
      <c r="G22" s="80"/>
      <c r="H22" s="186">
        <f t="shared" si="0"/>
        <v>883.1</v>
      </c>
      <c r="I22" s="186">
        <f t="shared" si="0"/>
        <v>884.9</v>
      </c>
    </row>
    <row r="23" spans="2:9" ht="12.75">
      <c r="B23" s="87" t="s">
        <v>769</v>
      </c>
      <c r="C23" s="80" t="s">
        <v>713</v>
      </c>
      <c r="D23" s="80" t="s">
        <v>714</v>
      </c>
      <c r="E23" s="80" t="s">
        <v>766</v>
      </c>
      <c r="F23" s="80" t="s">
        <v>770</v>
      </c>
      <c r="G23" s="80"/>
      <c r="H23" s="186">
        <f t="shared" si="0"/>
        <v>883.1</v>
      </c>
      <c r="I23" s="186">
        <f t="shared" si="0"/>
        <v>884.9</v>
      </c>
    </row>
    <row r="24" spans="2:9" ht="12.75">
      <c r="B24" s="87" t="s">
        <v>762</v>
      </c>
      <c r="C24" s="80" t="s">
        <v>713</v>
      </c>
      <c r="D24" s="80" t="s">
        <v>714</v>
      </c>
      <c r="E24" s="80" t="s">
        <v>766</v>
      </c>
      <c r="F24" s="80" t="s">
        <v>770</v>
      </c>
      <c r="G24" s="80">
        <v>2</v>
      </c>
      <c r="H24" s="186">
        <v>883.1</v>
      </c>
      <c r="I24" s="186">
        <v>884.9</v>
      </c>
    </row>
    <row r="25" spans="2:9" ht="25.5">
      <c r="B25" s="96" t="s">
        <v>771</v>
      </c>
      <c r="C25" s="80" t="s">
        <v>713</v>
      </c>
      <c r="D25" s="80" t="s">
        <v>715</v>
      </c>
      <c r="E25" s="121"/>
      <c r="F25" s="80"/>
      <c r="G25" s="80"/>
      <c r="H25" s="186">
        <f>H26</f>
        <v>325.8</v>
      </c>
      <c r="I25" s="186">
        <f>I26</f>
        <v>326.70000000000005</v>
      </c>
    </row>
    <row r="26" spans="2:9" ht="12.75">
      <c r="B26" s="96" t="s">
        <v>764</v>
      </c>
      <c r="C26" s="80" t="s">
        <v>713</v>
      </c>
      <c r="D26" s="80" t="s">
        <v>715</v>
      </c>
      <c r="E26" s="121" t="s">
        <v>765</v>
      </c>
      <c r="F26" s="80"/>
      <c r="G26" s="80"/>
      <c r="H26" s="186">
        <f>H27+H31</f>
        <v>325.8</v>
      </c>
      <c r="I26" s="186">
        <f>I27+I31</f>
        <v>326.70000000000005</v>
      </c>
    </row>
    <row r="27" spans="2:9" ht="12.75">
      <c r="B27" s="87" t="s">
        <v>312</v>
      </c>
      <c r="C27" s="80" t="s">
        <v>713</v>
      </c>
      <c r="D27" s="80" t="s">
        <v>715</v>
      </c>
      <c r="E27" s="121" t="s">
        <v>772</v>
      </c>
      <c r="F27" s="80"/>
      <c r="G27" s="80"/>
      <c r="H27" s="186">
        <f aca="true" t="shared" si="1" ref="H27:I29">H28</f>
        <v>78.7</v>
      </c>
      <c r="I27" s="186">
        <f t="shared" si="1"/>
        <v>78.9</v>
      </c>
    </row>
    <row r="28" spans="2:9" ht="38.25">
      <c r="B28" s="87" t="s">
        <v>768</v>
      </c>
      <c r="C28" s="80" t="s">
        <v>713</v>
      </c>
      <c r="D28" s="80" t="s">
        <v>715</v>
      </c>
      <c r="E28" s="121" t="s">
        <v>772</v>
      </c>
      <c r="F28" s="80" t="s">
        <v>640</v>
      </c>
      <c r="G28" s="80"/>
      <c r="H28" s="186">
        <f t="shared" si="1"/>
        <v>78.7</v>
      </c>
      <c r="I28" s="186">
        <f t="shared" si="1"/>
        <v>78.9</v>
      </c>
    </row>
    <row r="29" spans="2:9" ht="12.75">
      <c r="B29" s="87" t="s">
        <v>769</v>
      </c>
      <c r="C29" s="80" t="s">
        <v>713</v>
      </c>
      <c r="D29" s="80" t="s">
        <v>715</v>
      </c>
      <c r="E29" s="121" t="s">
        <v>772</v>
      </c>
      <c r="F29" s="80" t="s">
        <v>770</v>
      </c>
      <c r="G29" s="80"/>
      <c r="H29" s="186">
        <f t="shared" si="1"/>
        <v>78.7</v>
      </c>
      <c r="I29" s="186">
        <f t="shared" si="1"/>
        <v>78.9</v>
      </c>
    </row>
    <row r="30" spans="2:9" ht="12.75">
      <c r="B30" s="87" t="s">
        <v>762</v>
      </c>
      <c r="C30" s="80" t="s">
        <v>713</v>
      </c>
      <c r="D30" s="80" t="s">
        <v>715</v>
      </c>
      <c r="E30" s="121" t="s">
        <v>772</v>
      </c>
      <c r="F30" s="80" t="s">
        <v>770</v>
      </c>
      <c r="G30" s="80">
        <v>2</v>
      </c>
      <c r="H30" s="186">
        <v>78.7</v>
      </c>
      <c r="I30" s="186">
        <v>78.9</v>
      </c>
    </row>
    <row r="31" spans="2:9" ht="12.75">
      <c r="B31" s="87" t="s">
        <v>773</v>
      </c>
      <c r="C31" s="80" t="s">
        <v>713</v>
      </c>
      <c r="D31" s="80" t="s">
        <v>715</v>
      </c>
      <c r="E31" s="121" t="s">
        <v>774</v>
      </c>
      <c r="F31" s="80"/>
      <c r="G31" s="80"/>
      <c r="H31" s="186">
        <f>H32+H35+H38</f>
        <v>247.1</v>
      </c>
      <c r="I31" s="186">
        <f>I32+I35+I38</f>
        <v>247.8</v>
      </c>
    </row>
    <row r="32" spans="2:9" ht="38.25">
      <c r="B32" s="87" t="s">
        <v>768</v>
      </c>
      <c r="C32" s="80" t="s">
        <v>713</v>
      </c>
      <c r="D32" s="80" t="s">
        <v>715</v>
      </c>
      <c r="E32" s="121" t="s">
        <v>774</v>
      </c>
      <c r="F32" s="80" t="s">
        <v>640</v>
      </c>
      <c r="G32" s="80"/>
      <c r="H32" s="186">
        <f>H33</f>
        <v>239.8</v>
      </c>
      <c r="I32" s="186">
        <f>I33</f>
        <v>240.3</v>
      </c>
    </row>
    <row r="33" spans="2:9" ht="12.75">
      <c r="B33" s="87" t="s">
        <v>769</v>
      </c>
      <c r="C33" s="80" t="s">
        <v>713</v>
      </c>
      <c r="D33" s="80" t="s">
        <v>715</v>
      </c>
      <c r="E33" s="121" t="s">
        <v>774</v>
      </c>
      <c r="F33" s="80" t="s">
        <v>770</v>
      </c>
      <c r="G33" s="80"/>
      <c r="H33" s="186">
        <f>H34</f>
        <v>239.8</v>
      </c>
      <c r="I33" s="186">
        <f>I34</f>
        <v>240.3</v>
      </c>
    </row>
    <row r="34" spans="2:9" ht="12.75">
      <c r="B34" s="87" t="s">
        <v>762</v>
      </c>
      <c r="C34" s="80" t="s">
        <v>713</v>
      </c>
      <c r="D34" s="80" t="s">
        <v>715</v>
      </c>
      <c r="E34" s="121" t="s">
        <v>774</v>
      </c>
      <c r="F34" s="80" t="s">
        <v>770</v>
      </c>
      <c r="G34" s="80">
        <v>2</v>
      </c>
      <c r="H34" s="186">
        <v>239.8</v>
      </c>
      <c r="I34" s="186">
        <v>240.3</v>
      </c>
    </row>
    <row r="35" spans="2:9" ht="12.75">
      <c r="B35" s="96" t="s">
        <v>775</v>
      </c>
      <c r="C35" s="80" t="s">
        <v>713</v>
      </c>
      <c r="D35" s="80" t="s">
        <v>715</v>
      </c>
      <c r="E35" s="121" t="s">
        <v>774</v>
      </c>
      <c r="F35" s="80" t="s">
        <v>776</v>
      </c>
      <c r="G35" s="80"/>
      <c r="H35" s="186">
        <f>H36</f>
        <v>7.1</v>
      </c>
      <c r="I35" s="186">
        <f>I36</f>
        <v>7.3</v>
      </c>
    </row>
    <row r="36" spans="2:9" ht="12.75">
      <c r="B36" s="96" t="s">
        <v>777</v>
      </c>
      <c r="C36" s="80" t="s">
        <v>713</v>
      </c>
      <c r="D36" s="80" t="s">
        <v>715</v>
      </c>
      <c r="E36" s="121" t="s">
        <v>774</v>
      </c>
      <c r="F36" s="80" t="s">
        <v>778</v>
      </c>
      <c r="G36" s="80"/>
      <c r="H36" s="186">
        <f>H37</f>
        <v>7.1</v>
      </c>
      <c r="I36" s="186">
        <f>I37</f>
        <v>7.3</v>
      </c>
    </row>
    <row r="37" spans="2:9" ht="12.75">
      <c r="B37" s="87" t="s">
        <v>762</v>
      </c>
      <c r="C37" s="80" t="s">
        <v>713</v>
      </c>
      <c r="D37" s="80" t="s">
        <v>715</v>
      </c>
      <c r="E37" s="121" t="s">
        <v>774</v>
      </c>
      <c r="F37" s="80" t="s">
        <v>778</v>
      </c>
      <c r="G37" s="80">
        <v>2</v>
      </c>
      <c r="H37" s="186">
        <v>7.1</v>
      </c>
      <c r="I37" s="186">
        <v>7.3</v>
      </c>
    </row>
    <row r="38" spans="2:9" ht="12.75">
      <c r="B38" s="96" t="s">
        <v>780</v>
      </c>
      <c r="C38" s="80" t="s">
        <v>713</v>
      </c>
      <c r="D38" s="80" t="s">
        <v>715</v>
      </c>
      <c r="E38" s="121" t="s">
        <v>774</v>
      </c>
      <c r="F38" s="80" t="s">
        <v>472</v>
      </c>
      <c r="G38" s="80"/>
      <c r="H38" s="186">
        <f>H39</f>
        <v>0.2</v>
      </c>
      <c r="I38" s="186">
        <f>I39</f>
        <v>0.2</v>
      </c>
    </row>
    <row r="39" spans="2:9" ht="12.75">
      <c r="B39" s="96" t="s">
        <v>781</v>
      </c>
      <c r="C39" s="80" t="s">
        <v>713</v>
      </c>
      <c r="D39" s="80" t="s">
        <v>715</v>
      </c>
      <c r="E39" s="121" t="s">
        <v>774</v>
      </c>
      <c r="F39" s="80" t="s">
        <v>782</v>
      </c>
      <c r="G39" s="80"/>
      <c r="H39" s="186">
        <f>H40</f>
        <v>0.2</v>
      </c>
      <c r="I39" s="186">
        <f>I40</f>
        <v>0.2</v>
      </c>
    </row>
    <row r="40" spans="2:9" ht="12.75">
      <c r="B40" s="87" t="s">
        <v>762</v>
      </c>
      <c r="C40" s="80" t="s">
        <v>713</v>
      </c>
      <c r="D40" s="80" t="s">
        <v>715</v>
      </c>
      <c r="E40" s="121" t="s">
        <v>774</v>
      </c>
      <c r="F40" s="80" t="s">
        <v>782</v>
      </c>
      <c r="G40" s="80">
        <v>2</v>
      </c>
      <c r="H40" s="186">
        <v>0.2</v>
      </c>
      <c r="I40" s="186">
        <v>0.2</v>
      </c>
    </row>
    <row r="41" spans="2:9" ht="25.5">
      <c r="B41" s="96" t="s">
        <v>779</v>
      </c>
      <c r="C41" s="80" t="s">
        <v>713</v>
      </c>
      <c r="D41" s="80" t="s">
        <v>716</v>
      </c>
      <c r="E41" s="121"/>
      <c r="F41" s="80"/>
      <c r="G41" s="80"/>
      <c r="H41" s="186">
        <f>H42+H53</f>
        <v>14611.6</v>
      </c>
      <c r="I41" s="186">
        <f>I42+I53</f>
        <v>14442.499999999998</v>
      </c>
    </row>
    <row r="42" spans="2:9" ht="12.75">
      <c r="B42" s="87" t="s">
        <v>764</v>
      </c>
      <c r="C42" s="80" t="s">
        <v>713</v>
      </c>
      <c r="D42" s="80" t="s">
        <v>716</v>
      </c>
      <c r="E42" s="121" t="s">
        <v>765</v>
      </c>
      <c r="F42" s="80"/>
      <c r="G42" s="80"/>
      <c r="H42" s="186">
        <f>H43</f>
        <v>14596.6</v>
      </c>
      <c r="I42" s="186">
        <f>I43</f>
        <v>14442.499999999998</v>
      </c>
    </row>
    <row r="43" spans="2:9" ht="12.75">
      <c r="B43" s="87" t="s">
        <v>773</v>
      </c>
      <c r="C43" s="80" t="s">
        <v>713</v>
      </c>
      <c r="D43" s="80" t="s">
        <v>716</v>
      </c>
      <c r="E43" s="121" t="s">
        <v>774</v>
      </c>
      <c r="F43" s="80"/>
      <c r="G43" s="80"/>
      <c r="H43" s="186">
        <f>H44+H47+H50</f>
        <v>14596.6</v>
      </c>
      <c r="I43" s="186">
        <f>I44+I47+I50</f>
        <v>14442.499999999998</v>
      </c>
    </row>
    <row r="44" spans="2:9" ht="38.25">
      <c r="B44" s="87" t="s">
        <v>768</v>
      </c>
      <c r="C44" s="80" t="s">
        <v>713</v>
      </c>
      <c r="D44" s="80" t="s">
        <v>716</v>
      </c>
      <c r="E44" s="121" t="s">
        <v>774</v>
      </c>
      <c r="F44" s="80" t="s">
        <v>640</v>
      </c>
      <c r="G44" s="80"/>
      <c r="H44" s="186">
        <f>H45</f>
        <v>11582.6</v>
      </c>
      <c r="I44" s="186">
        <f>I45</f>
        <v>11605.3</v>
      </c>
    </row>
    <row r="45" spans="2:9" ht="12.75">
      <c r="B45" s="87" t="s">
        <v>769</v>
      </c>
      <c r="C45" s="80" t="s">
        <v>713</v>
      </c>
      <c r="D45" s="80" t="s">
        <v>716</v>
      </c>
      <c r="E45" s="121" t="s">
        <v>774</v>
      </c>
      <c r="F45" s="80" t="s">
        <v>770</v>
      </c>
      <c r="G45" s="80"/>
      <c r="H45" s="186">
        <f>H46</f>
        <v>11582.6</v>
      </c>
      <c r="I45" s="186">
        <f>I46</f>
        <v>11605.3</v>
      </c>
    </row>
    <row r="46" spans="2:9" ht="12.75">
      <c r="B46" s="87" t="s">
        <v>762</v>
      </c>
      <c r="C46" s="80" t="s">
        <v>713</v>
      </c>
      <c r="D46" s="80" t="s">
        <v>716</v>
      </c>
      <c r="E46" s="121" t="s">
        <v>774</v>
      </c>
      <c r="F46" s="80" t="s">
        <v>770</v>
      </c>
      <c r="G46" s="80">
        <v>2</v>
      </c>
      <c r="H46" s="186">
        <v>11582.6</v>
      </c>
      <c r="I46" s="186">
        <v>11605.3</v>
      </c>
    </row>
    <row r="47" spans="2:9" ht="12.75">
      <c r="B47" s="96" t="s">
        <v>775</v>
      </c>
      <c r="C47" s="80" t="s">
        <v>713</v>
      </c>
      <c r="D47" s="80" t="s">
        <v>716</v>
      </c>
      <c r="E47" s="121" t="s">
        <v>774</v>
      </c>
      <c r="F47" s="80" t="s">
        <v>776</v>
      </c>
      <c r="G47" s="80"/>
      <c r="H47" s="186">
        <f>H48</f>
        <v>2997.6</v>
      </c>
      <c r="I47" s="186">
        <f>I48</f>
        <v>2819.8</v>
      </c>
    </row>
    <row r="48" spans="2:9" ht="12.75">
      <c r="B48" s="96" t="s">
        <v>777</v>
      </c>
      <c r="C48" s="80" t="s">
        <v>713</v>
      </c>
      <c r="D48" s="80" t="s">
        <v>716</v>
      </c>
      <c r="E48" s="121" t="s">
        <v>774</v>
      </c>
      <c r="F48" s="80" t="s">
        <v>778</v>
      </c>
      <c r="G48" s="80"/>
      <c r="H48" s="186">
        <f>H49</f>
        <v>2997.6</v>
      </c>
      <c r="I48" s="186">
        <f>I49</f>
        <v>2819.8</v>
      </c>
    </row>
    <row r="49" spans="2:9" ht="12.75">
      <c r="B49" s="87" t="s">
        <v>762</v>
      </c>
      <c r="C49" s="80" t="s">
        <v>713</v>
      </c>
      <c r="D49" s="80" t="s">
        <v>716</v>
      </c>
      <c r="E49" s="121" t="s">
        <v>774</v>
      </c>
      <c r="F49" s="80" t="s">
        <v>778</v>
      </c>
      <c r="G49" s="80">
        <v>2</v>
      </c>
      <c r="H49" s="186">
        <v>2997.6</v>
      </c>
      <c r="I49" s="186">
        <v>2819.8</v>
      </c>
    </row>
    <row r="50" spans="2:9" ht="12.75">
      <c r="B50" s="96" t="s">
        <v>780</v>
      </c>
      <c r="C50" s="80" t="s">
        <v>713</v>
      </c>
      <c r="D50" s="80" t="s">
        <v>716</v>
      </c>
      <c r="E50" s="121" t="s">
        <v>774</v>
      </c>
      <c r="F50" s="80" t="s">
        <v>472</v>
      </c>
      <c r="G50" s="80"/>
      <c r="H50" s="186">
        <f>H51</f>
        <v>16.4</v>
      </c>
      <c r="I50" s="186">
        <f>I51</f>
        <v>17.4</v>
      </c>
    </row>
    <row r="51" spans="2:9" ht="12.75">
      <c r="B51" s="96" t="s">
        <v>781</v>
      </c>
      <c r="C51" s="80" t="s">
        <v>713</v>
      </c>
      <c r="D51" s="80" t="s">
        <v>716</v>
      </c>
      <c r="E51" s="121" t="s">
        <v>774</v>
      </c>
      <c r="F51" s="80" t="s">
        <v>782</v>
      </c>
      <c r="G51" s="80"/>
      <c r="H51" s="186">
        <f>H52</f>
        <v>16.4</v>
      </c>
      <c r="I51" s="186">
        <f>I52</f>
        <v>17.4</v>
      </c>
    </row>
    <row r="52" spans="2:9" ht="12.75">
      <c r="B52" s="87" t="s">
        <v>762</v>
      </c>
      <c r="C52" s="80" t="s">
        <v>713</v>
      </c>
      <c r="D52" s="80" t="s">
        <v>716</v>
      </c>
      <c r="E52" s="121" t="s">
        <v>774</v>
      </c>
      <c r="F52" s="80" t="s">
        <v>782</v>
      </c>
      <c r="G52" s="80">
        <v>2</v>
      </c>
      <c r="H52" s="186">
        <v>16.4</v>
      </c>
      <c r="I52" s="186">
        <v>17.4</v>
      </c>
    </row>
    <row r="53" spans="2:9" ht="18.75" customHeight="1">
      <c r="B53" s="101" t="s">
        <v>117</v>
      </c>
      <c r="C53" s="80" t="s">
        <v>713</v>
      </c>
      <c r="D53" s="80" t="s">
        <v>716</v>
      </c>
      <c r="E53" s="80" t="s">
        <v>118</v>
      </c>
      <c r="F53" s="80"/>
      <c r="G53" s="80"/>
      <c r="H53" s="186">
        <f aca="true" t="shared" si="2" ref="H53:I55">H54</f>
        <v>15</v>
      </c>
      <c r="I53" s="186">
        <f t="shared" si="2"/>
        <v>0</v>
      </c>
    </row>
    <row r="54" spans="2:9" ht="25.5">
      <c r="B54" s="87" t="s">
        <v>119</v>
      </c>
      <c r="C54" s="80" t="s">
        <v>713</v>
      </c>
      <c r="D54" s="80" t="s">
        <v>716</v>
      </c>
      <c r="E54" s="80" t="s">
        <v>120</v>
      </c>
      <c r="F54" s="80"/>
      <c r="G54" s="80"/>
      <c r="H54" s="186">
        <f t="shared" si="2"/>
        <v>15</v>
      </c>
      <c r="I54" s="186">
        <f t="shared" si="2"/>
        <v>0</v>
      </c>
    </row>
    <row r="55" spans="2:9" ht="12.75">
      <c r="B55" s="96" t="s">
        <v>775</v>
      </c>
      <c r="C55" s="80" t="s">
        <v>713</v>
      </c>
      <c r="D55" s="80" t="s">
        <v>716</v>
      </c>
      <c r="E55" s="80" t="s">
        <v>120</v>
      </c>
      <c r="F55" s="80" t="s">
        <v>776</v>
      </c>
      <c r="G55" s="80"/>
      <c r="H55" s="186">
        <f t="shared" si="2"/>
        <v>15</v>
      </c>
      <c r="I55" s="186">
        <f t="shared" si="2"/>
        <v>0</v>
      </c>
    </row>
    <row r="56" spans="2:9" ht="12.75">
      <c r="B56" s="87" t="s">
        <v>762</v>
      </c>
      <c r="C56" s="80" t="s">
        <v>713</v>
      </c>
      <c r="D56" s="80" t="s">
        <v>716</v>
      </c>
      <c r="E56" s="80" t="s">
        <v>120</v>
      </c>
      <c r="F56" s="80" t="s">
        <v>778</v>
      </c>
      <c r="G56" s="80" t="s">
        <v>751</v>
      </c>
      <c r="H56" s="186">
        <v>15</v>
      </c>
      <c r="I56" s="186"/>
    </row>
    <row r="57" spans="2:9" ht="25.5">
      <c r="B57" s="96" t="s">
        <v>361</v>
      </c>
      <c r="C57" s="80" t="s">
        <v>713</v>
      </c>
      <c r="D57" s="80" t="s">
        <v>717</v>
      </c>
      <c r="E57" s="80"/>
      <c r="F57" s="80"/>
      <c r="G57" s="80"/>
      <c r="H57" s="186">
        <f>H58</f>
        <v>2306.2999999999997</v>
      </c>
      <c r="I57" s="186">
        <f>I58</f>
        <v>2293</v>
      </c>
    </row>
    <row r="58" spans="2:9" ht="12.75">
      <c r="B58" s="87" t="s">
        <v>764</v>
      </c>
      <c r="C58" s="80" t="s">
        <v>713</v>
      </c>
      <c r="D58" s="80" t="s">
        <v>717</v>
      </c>
      <c r="E58" s="121" t="s">
        <v>765</v>
      </c>
      <c r="F58" s="80"/>
      <c r="G58" s="80"/>
      <c r="H58" s="186">
        <f>H59</f>
        <v>2306.2999999999997</v>
      </c>
      <c r="I58" s="186">
        <f>I59</f>
        <v>2293</v>
      </c>
    </row>
    <row r="59" spans="2:9" ht="12.75">
      <c r="B59" s="87" t="s">
        <v>773</v>
      </c>
      <c r="C59" s="80" t="s">
        <v>713</v>
      </c>
      <c r="D59" s="80" t="s">
        <v>717</v>
      </c>
      <c r="E59" s="121" t="s">
        <v>774</v>
      </c>
      <c r="F59" s="80"/>
      <c r="G59" s="80"/>
      <c r="H59" s="186">
        <f>H60+H63+H66</f>
        <v>2306.2999999999997</v>
      </c>
      <c r="I59" s="186">
        <f>I60+I63+I66</f>
        <v>2293</v>
      </c>
    </row>
    <row r="60" spans="2:9" ht="38.25">
      <c r="B60" s="87" t="s">
        <v>768</v>
      </c>
      <c r="C60" s="80" t="s">
        <v>713</v>
      </c>
      <c r="D60" s="80" t="s">
        <v>717</v>
      </c>
      <c r="E60" s="121" t="s">
        <v>774</v>
      </c>
      <c r="F60" s="80" t="s">
        <v>640</v>
      </c>
      <c r="G60" s="80"/>
      <c r="H60" s="186">
        <f>H61</f>
        <v>2000</v>
      </c>
      <c r="I60" s="186">
        <f>I61</f>
        <v>2003.8</v>
      </c>
    </row>
    <row r="61" spans="2:9" ht="12.75">
      <c r="B61" s="87" t="s">
        <v>769</v>
      </c>
      <c r="C61" s="80" t="s">
        <v>713</v>
      </c>
      <c r="D61" s="80" t="s">
        <v>717</v>
      </c>
      <c r="E61" s="121" t="s">
        <v>774</v>
      </c>
      <c r="F61" s="80" t="s">
        <v>770</v>
      </c>
      <c r="G61" s="80"/>
      <c r="H61" s="186">
        <f>H62</f>
        <v>2000</v>
      </c>
      <c r="I61" s="186">
        <f>I62</f>
        <v>2003.8</v>
      </c>
    </row>
    <row r="62" spans="2:9" ht="12.75">
      <c r="B62" s="87" t="s">
        <v>762</v>
      </c>
      <c r="C62" s="80" t="s">
        <v>713</v>
      </c>
      <c r="D62" s="80" t="s">
        <v>717</v>
      </c>
      <c r="E62" s="121" t="s">
        <v>774</v>
      </c>
      <c r="F62" s="80" t="s">
        <v>770</v>
      </c>
      <c r="G62" s="80">
        <v>2</v>
      </c>
      <c r="H62" s="186">
        <v>2000</v>
      </c>
      <c r="I62" s="186">
        <v>2003.8</v>
      </c>
    </row>
    <row r="63" spans="2:9" ht="12.75">
      <c r="B63" s="96" t="s">
        <v>775</v>
      </c>
      <c r="C63" s="80" t="s">
        <v>713</v>
      </c>
      <c r="D63" s="80" t="s">
        <v>717</v>
      </c>
      <c r="E63" s="121" t="s">
        <v>774</v>
      </c>
      <c r="F63" s="80" t="s">
        <v>776</v>
      </c>
      <c r="G63" s="80"/>
      <c r="H63" s="186">
        <f>H64</f>
        <v>305.1</v>
      </c>
      <c r="I63" s="186">
        <f>I64</f>
        <v>288</v>
      </c>
    </row>
    <row r="64" spans="2:9" ht="12.75">
      <c r="B64" s="96" t="s">
        <v>777</v>
      </c>
      <c r="C64" s="80" t="s">
        <v>713</v>
      </c>
      <c r="D64" s="80" t="s">
        <v>717</v>
      </c>
      <c r="E64" s="121" t="s">
        <v>774</v>
      </c>
      <c r="F64" s="80" t="s">
        <v>778</v>
      </c>
      <c r="G64" s="80"/>
      <c r="H64" s="186">
        <f>H65</f>
        <v>305.1</v>
      </c>
      <c r="I64" s="186">
        <f>I65</f>
        <v>288</v>
      </c>
    </row>
    <row r="65" spans="2:9" ht="12.75">
      <c r="B65" s="87" t="s">
        <v>762</v>
      </c>
      <c r="C65" s="80" t="s">
        <v>713</v>
      </c>
      <c r="D65" s="80" t="s">
        <v>717</v>
      </c>
      <c r="E65" s="121" t="s">
        <v>774</v>
      </c>
      <c r="F65" s="80" t="s">
        <v>778</v>
      </c>
      <c r="G65" s="80">
        <v>2</v>
      </c>
      <c r="H65" s="186">
        <v>305.1</v>
      </c>
      <c r="I65" s="186">
        <v>288</v>
      </c>
    </row>
    <row r="66" spans="2:9" ht="12.75">
      <c r="B66" s="96" t="s">
        <v>780</v>
      </c>
      <c r="C66" s="80" t="s">
        <v>713</v>
      </c>
      <c r="D66" s="80" t="s">
        <v>717</v>
      </c>
      <c r="E66" s="121" t="s">
        <v>774</v>
      </c>
      <c r="F66" s="80" t="s">
        <v>472</v>
      </c>
      <c r="G66" s="80"/>
      <c r="H66" s="186">
        <f>H67</f>
        <v>1.2</v>
      </c>
      <c r="I66" s="186">
        <f>I67</f>
        <v>1.2</v>
      </c>
    </row>
    <row r="67" spans="2:9" ht="12.75">
      <c r="B67" s="96" t="s">
        <v>781</v>
      </c>
      <c r="C67" s="80" t="s">
        <v>713</v>
      </c>
      <c r="D67" s="80" t="s">
        <v>717</v>
      </c>
      <c r="E67" s="121" t="s">
        <v>774</v>
      </c>
      <c r="F67" s="80" t="s">
        <v>782</v>
      </c>
      <c r="G67" s="80"/>
      <c r="H67" s="186">
        <f>H68</f>
        <v>1.2</v>
      </c>
      <c r="I67" s="186">
        <f>I68</f>
        <v>1.2</v>
      </c>
    </row>
    <row r="68" spans="2:9" ht="12.75">
      <c r="B68" s="87" t="s">
        <v>762</v>
      </c>
      <c r="C68" s="80" t="s">
        <v>713</v>
      </c>
      <c r="D68" s="80" t="s">
        <v>717</v>
      </c>
      <c r="E68" s="121" t="s">
        <v>774</v>
      </c>
      <c r="F68" s="80" t="s">
        <v>782</v>
      </c>
      <c r="G68" s="80">
        <v>2</v>
      </c>
      <c r="H68" s="186">
        <v>1.2</v>
      </c>
      <c r="I68" s="186">
        <v>1.2</v>
      </c>
    </row>
    <row r="69" spans="2:9" ht="12.75">
      <c r="B69" s="96" t="s">
        <v>340</v>
      </c>
      <c r="C69" s="80" t="s">
        <v>713</v>
      </c>
      <c r="D69" s="80" t="s">
        <v>692</v>
      </c>
      <c r="E69" s="121"/>
      <c r="F69" s="80"/>
      <c r="G69" s="80"/>
      <c r="H69" s="186">
        <f aca="true" t="shared" si="3" ref="H69:I73">H70</f>
        <v>50</v>
      </c>
      <c r="I69" s="186">
        <f t="shared" si="3"/>
        <v>50</v>
      </c>
    </row>
    <row r="70" spans="2:9" ht="12.75">
      <c r="B70" s="96" t="s">
        <v>764</v>
      </c>
      <c r="C70" s="80" t="s">
        <v>713</v>
      </c>
      <c r="D70" s="80" t="s">
        <v>692</v>
      </c>
      <c r="E70" s="121" t="s">
        <v>765</v>
      </c>
      <c r="F70" s="80"/>
      <c r="G70" s="80"/>
      <c r="H70" s="186">
        <f t="shared" si="3"/>
        <v>50</v>
      </c>
      <c r="I70" s="186">
        <f t="shared" si="3"/>
        <v>50</v>
      </c>
    </row>
    <row r="71" spans="2:9" ht="12.75">
      <c r="B71" s="96" t="s">
        <v>217</v>
      </c>
      <c r="C71" s="80" t="s">
        <v>713</v>
      </c>
      <c r="D71" s="80" t="s">
        <v>692</v>
      </c>
      <c r="E71" s="121" t="s">
        <v>279</v>
      </c>
      <c r="F71" s="80"/>
      <c r="G71" s="80"/>
      <c r="H71" s="186">
        <f t="shared" si="3"/>
        <v>50</v>
      </c>
      <c r="I71" s="186">
        <f t="shared" si="3"/>
        <v>50</v>
      </c>
    </row>
    <row r="72" spans="2:9" ht="12.75">
      <c r="B72" s="96" t="s">
        <v>780</v>
      </c>
      <c r="C72" s="80" t="s">
        <v>713</v>
      </c>
      <c r="D72" s="80" t="s">
        <v>692</v>
      </c>
      <c r="E72" s="121" t="s">
        <v>279</v>
      </c>
      <c r="F72" s="80" t="s">
        <v>472</v>
      </c>
      <c r="G72" s="80"/>
      <c r="H72" s="186">
        <f t="shared" si="3"/>
        <v>50</v>
      </c>
      <c r="I72" s="186">
        <f t="shared" si="3"/>
        <v>50</v>
      </c>
    </row>
    <row r="73" spans="2:9" ht="12.75">
      <c r="B73" s="96" t="s">
        <v>290</v>
      </c>
      <c r="C73" s="80" t="s">
        <v>713</v>
      </c>
      <c r="D73" s="80" t="s">
        <v>692</v>
      </c>
      <c r="E73" s="121" t="s">
        <v>279</v>
      </c>
      <c r="F73" s="80" t="s">
        <v>291</v>
      </c>
      <c r="G73" s="80"/>
      <c r="H73" s="186">
        <f t="shared" si="3"/>
        <v>50</v>
      </c>
      <c r="I73" s="186">
        <f t="shared" si="3"/>
        <v>50</v>
      </c>
    </row>
    <row r="74" spans="2:9" ht="12.75">
      <c r="B74" s="87" t="s">
        <v>762</v>
      </c>
      <c r="C74" s="80" t="s">
        <v>713</v>
      </c>
      <c r="D74" s="80" t="s">
        <v>692</v>
      </c>
      <c r="E74" s="121" t="s">
        <v>279</v>
      </c>
      <c r="F74" s="80" t="s">
        <v>291</v>
      </c>
      <c r="G74" s="80">
        <v>2</v>
      </c>
      <c r="H74" s="186">
        <v>50</v>
      </c>
      <c r="I74" s="186">
        <v>50</v>
      </c>
    </row>
    <row r="75" spans="2:9" ht="12.75">
      <c r="B75" s="96" t="s">
        <v>341</v>
      </c>
      <c r="C75" s="80" t="s">
        <v>713</v>
      </c>
      <c r="D75" s="80" t="s">
        <v>693</v>
      </c>
      <c r="E75" s="80"/>
      <c r="F75" s="80"/>
      <c r="G75" s="80"/>
      <c r="H75" s="186">
        <f>H76+H115+H126</f>
        <v>1314.9</v>
      </c>
      <c r="I75" s="186">
        <f>I76+I115+I126</f>
        <v>1349.3</v>
      </c>
    </row>
    <row r="76" spans="2:9" ht="12.75">
      <c r="B76" s="96" t="s">
        <v>764</v>
      </c>
      <c r="C76" s="80" t="s">
        <v>713</v>
      </c>
      <c r="D76" s="80" t="s">
        <v>693</v>
      </c>
      <c r="E76" s="121" t="s">
        <v>765</v>
      </c>
      <c r="F76" s="80"/>
      <c r="G76" s="80"/>
      <c r="H76" s="186">
        <f>H77+H93+H105+H85+H101</f>
        <v>1299.4</v>
      </c>
      <c r="I76" s="186">
        <f>I77+I93+I105+I85+I101</f>
        <v>1301.8</v>
      </c>
    </row>
    <row r="77" spans="2:9" ht="38.25">
      <c r="B77" s="96" t="s">
        <v>783</v>
      </c>
      <c r="C77" s="80" t="s">
        <v>713</v>
      </c>
      <c r="D77" s="80" t="s">
        <v>693</v>
      </c>
      <c r="E77" s="115" t="s">
        <v>784</v>
      </c>
      <c r="F77" s="80"/>
      <c r="G77" s="80"/>
      <c r="H77" s="186">
        <f>H78+H82</f>
        <v>262.4</v>
      </c>
      <c r="I77" s="186">
        <f>I78+I82</f>
        <v>262.79999999999995</v>
      </c>
    </row>
    <row r="78" spans="2:9" ht="38.25">
      <c r="B78" s="87" t="s">
        <v>768</v>
      </c>
      <c r="C78" s="80" t="s">
        <v>713</v>
      </c>
      <c r="D78" s="80" t="s">
        <v>693</v>
      </c>
      <c r="E78" s="115" t="s">
        <v>784</v>
      </c>
      <c r="F78" s="80" t="s">
        <v>640</v>
      </c>
      <c r="G78" s="80"/>
      <c r="H78" s="186">
        <f>H79</f>
        <v>251.79999999999998</v>
      </c>
      <c r="I78" s="186">
        <f>I79</f>
        <v>251.79999999999998</v>
      </c>
    </row>
    <row r="79" spans="2:9" ht="12.75">
      <c r="B79" s="87" t="s">
        <v>769</v>
      </c>
      <c r="C79" s="80" t="s">
        <v>713</v>
      </c>
      <c r="D79" s="80" t="s">
        <v>693</v>
      </c>
      <c r="E79" s="115" t="s">
        <v>784</v>
      </c>
      <c r="F79" s="80" t="s">
        <v>770</v>
      </c>
      <c r="G79" s="80"/>
      <c r="H79" s="186">
        <f>H80+H81</f>
        <v>251.79999999999998</v>
      </c>
      <c r="I79" s="186">
        <f>I80+I81</f>
        <v>251.79999999999998</v>
      </c>
    </row>
    <row r="80" spans="2:9" ht="12.75">
      <c r="B80" s="87" t="s">
        <v>762</v>
      </c>
      <c r="C80" s="80" t="s">
        <v>713</v>
      </c>
      <c r="D80" s="80" t="s">
        <v>693</v>
      </c>
      <c r="E80" s="115" t="s">
        <v>784</v>
      </c>
      <c r="F80" s="80" t="s">
        <v>770</v>
      </c>
      <c r="G80" s="80" t="s">
        <v>751</v>
      </c>
      <c r="H80" s="186">
        <v>11.7</v>
      </c>
      <c r="I80" s="186">
        <v>11.7</v>
      </c>
    </row>
    <row r="81" spans="2:9" ht="12.75">
      <c r="B81" s="87" t="s">
        <v>739</v>
      </c>
      <c r="C81" s="80" t="s">
        <v>713</v>
      </c>
      <c r="D81" s="80" t="s">
        <v>693</v>
      </c>
      <c r="E81" s="115" t="s">
        <v>784</v>
      </c>
      <c r="F81" s="80" t="s">
        <v>770</v>
      </c>
      <c r="G81" s="80">
        <v>3</v>
      </c>
      <c r="H81" s="186">
        <v>240.1</v>
      </c>
      <c r="I81" s="186">
        <v>240.1</v>
      </c>
    </row>
    <row r="82" spans="2:9" ht="12.75">
      <c r="B82" s="96" t="s">
        <v>775</v>
      </c>
      <c r="C82" s="80" t="s">
        <v>713</v>
      </c>
      <c r="D82" s="80" t="s">
        <v>693</v>
      </c>
      <c r="E82" s="115" t="s">
        <v>784</v>
      </c>
      <c r="F82" s="80" t="s">
        <v>776</v>
      </c>
      <c r="G82" s="80"/>
      <c r="H82" s="186">
        <f>H83</f>
        <v>10.6</v>
      </c>
      <c r="I82" s="186">
        <f>I83</f>
        <v>11</v>
      </c>
    </row>
    <row r="83" spans="2:9" ht="12.75">
      <c r="B83" s="96" t="s">
        <v>777</v>
      </c>
      <c r="C83" s="80" t="s">
        <v>713</v>
      </c>
      <c r="D83" s="80" t="s">
        <v>693</v>
      </c>
      <c r="E83" s="115" t="s">
        <v>784</v>
      </c>
      <c r="F83" s="80" t="s">
        <v>778</v>
      </c>
      <c r="G83" s="80"/>
      <c r="H83" s="186">
        <f>H84</f>
        <v>10.6</v>
      </c>
      <c r="I83" s="186">
        <f>I84</f>
        <v>11</v>
      </c>
    </row>
    <row r="84" spans="2:9" ht="12.75">
      <c r="B84" s="87" t="s">
        <v>739</v>
      </c>
      <c r="C84" s="80" t="s">
        <v>713</v>
      </c>
      <c r="D84" s="80" t="s">
        <v>693</v>
      </c>
      <c r="E84" s="115" t="s">
        <v>784</v>
      </c>
      <c r="F84" s="80" t="s">
        <v>778</v>
      </c>
      <c r="G84" s="80">
        <v>3</v>
      </c>
      <c r="H84" s="186">
        <v>10.6</v>
      </c>
      <c r="I84" s="186">
        <v>11</v>
      </c>
    </row>
    <row r="85" spans="2:9" ht="38.25">
      <c r="B85" s="96" t="s">
        <v>785</v>
      </c>
      <c r="C85" s="80" t="s">
        <v>713</v>
      </c>
      <c r="D85" s="80" t="s">
        <v>693</v>
      </c>
      <c r="E85" s="115" t="s">
        <v>786</v>
      </c>
      <c r="F85" s="80"/>
      <c r="G85" s="80"/>
      <c r="H85" s="187">
        <f>H86+H90</f>
        <v>299.7</v>
      </c>
      <c r="I85" s="187">
        <f>I86+I90</f>
        <v>299.7</v>
      </c>
    </row>
    <row r="86" spans="2:9" ht="38.25">
      <c r="B86" s="87" t="s">
        <v>768</v>
      </c>
      <c r="C86" s="80" t="s">
        <v>713</v>
      </c>
      <c r="D86" s="80" t="s">
        <v>693</v>
      </c>
      <c r="E86" s="115" t="s">
        <v>786</v>
      </c>
      <c r="F86" s="80" t="s">
        <v>640</v>
      </c>
      <c r="G86" s="80"/>
      <c r="H86" s="187">
        <f>H87</f>
        <v>233.29999999999998</v>
      </c>
      <c r="I86" s="187">
        <f>I87</f>
        <v>233.29999999999998</v>
      </c>
    </row>
    <row r="87" spans="2:9" ht="12.75">
      <c r="B87" s="87" t="s">
        <v>769</v>
      </c>
      <c r="C87" s="80" t="s">
        <v>713</v>
      </c>
      <c r="D87" s="80" t="s">
        <v>693</v>
      </c>
      <c r="E87" s="115" t="s">
        <v>786</v>
      </c>
      <c r="F87" s="80" t="s">
        <v>770</v>
      </c>
      <c r="G87" s="80"/>
      <c r="H87" s="187">
        <f>H88+H89</f>
        <v>233.29999999999998</v>
      </c>
      <c r="I87" s="187">
        <f>I88+I89</f>
        <v>233.29999999999998</v>
      </c>
    </row>
    <row r="88" spans="2:9" ht="12.75">
      <c r="B88" s="87" t="s">
        <v>762</v>
      </c>
      <c r="C88" s="80" t="s">
        <v>713</v>
      </c>
      <c r="D88" s="80" t="s">
        <v>693</v>
      </c>
      <c r="E88" s="115" t="s">
        <v>786</v>
      </c>
      <c r="F88" s="80" t="s">
        <v>770</v>
      </c>
      <c r="G88" s="80" t="s">
        <v>751</v>
      </c>
      <c r="H88" s="187">
        <v>11.7</v>
      </c>
      <c r="I88" s="187">
        <v>11.7</v>
      </c>
    </row>
    <row r="89" spans="2:9" ht="12.75">
      <c r="B89" s="87" t="s">
        <v>739</v>
      </c>
      <c r="C89" s="80" t="s">
        <v>713</v>
      </c>
      <c r="D89" s="80" t="s">
        <v>693</v>
      </c>
      <c r="E89" s="115" t="s">
        <v>786</v>
      </c>
      <c r="F89" s="80" t="s">
        <v>770</v>
      </c>
      <c r="G89" s="80">
        <v>3</v>
      </c>
      <c r="H89" s="187">
        <v>221.6</v>
      </c>
      <c r="I89" s="187">
        <v>221.6</v>
      </c>
    </row>
    <row r="90" spans="2:9" ht="12.75">
      <c r="B90" s="96" t="s">
        <v>775</v>
      </c>
      <c r="C90" s="80" t="s">
        <v>713</v>
      </c>
      <c r="D90" s="80" t="s">
        <v>693</v>
      </c>
      <c r="E90" s="115" t="s">
        <v>786</v>
      </c>
      <c r="F90" s="80" t="s">
        <v>776</v>
      </c>
      <c r="G90" s="80"/>
      <c r="H90" s="187">
        <f>H91</f>
        <v>66.4</v>
      </c>
      <c r="I90" s="187">
        <f>I91</f>
        <v>66.4</v>
      </c>
    </row>
    <row r="91" spans="2:9" ht="12.75">
      <c r="B91" s="96" t="s">
        <v>777</v>
      </c>
      <c r="C91" s="80" t="s">
        <v>713</v>
      </c>
      <c r="D91" s="80" t="s">
        <v>693</v>
      </c>
      <c r="E91" s="115" t="s">
        <v>786</v>
      </c>
      <c r="F91" s="80" t="s">
        <v>778</v>
      </c>
      <c r="G91" s="80"/>
      <c r="H91" s="187">
        <f>H92</f>
        <v>66.4</v>
      </c>
      <c r="I91" s="187">
        <f>I92</f>
        <v>66.4</v>
      </c>
    </row>
    <row r="92" spans="2:9" ht="12.75">
      <c r="B92" s="87" t="s">
        <v>739</v>
      </c>
      <c r="C92" s="80" t="s">
        <v>713</v>
      </c>
      <c r="D92" s="80" t="s">
        <v>693</v>
      </c>
      <c r="E92" s="115" t="s">
        <v>786</v>
      </c>
      <c r="F92" s="80" t="s">
        <v>778</v>
      </c>
      <c r="G92" s="80">
        <v>3</v>
      </c>
      <c r="H92" s="187">
        <v>66.4</v>
      </c>
      <c r="I92" s="187">
        <v>66.4</v>
      </c>
    </row>
    <row r="93" spans="2:9" ht="25.5">
      <c r="B93" s="96" t="s">
        <v>787</v>
      </c>
      <c r="C93" s="80" t="s">
        <v>713</v>
      </c>
      <c r="D93" s="80" t="s">
        <v>693</v>
      </c>
      <c r="E93" s="121" t="s">
        <v>788</v>
      </c>
      <c r="F93" s="80"/>
      <c r="G93" s="80"/>
      <c r="H93" s="186">
        <f>H94+H98</f>
        <v>261.59999999999997</v>
      </c>
      <c r="I93" s="186">
        <f>I94+I98</f>
        <v>261.59999999999997</v>
      </c>
    </row>
    <row r="94" spans="2:9" ht="38.25">
      <c r="B94" s="87" t="s">
        <v>768</v>
      </c>
      <c r="C94" s="80" t="s">
        <v>713</v>
      </c>
      <c r="D94" s="80" t="s">
        <v>693</v>
      </c>
      <c r="E94" s="115" t="s">
        <v>788</v>
      </c>
      <c r="F94" s="80" t="s">
        <v>640</v>
      </c>
      <c r="G94" s="80"/>
      <c r="H94" s="186">
        <f>H95</f>
        <v>251.79999999999998</v>
      </c>
      <c r="I94" s="186">
        <f>I95</f>
        <v>251.79999999999998</v>
      </c>
    </row>
    <row r="95" spans="2:9" ht="12.75">
      <c r="B95" s="87" t="s">
        <v>769</v>
      </c>
      <c r="C95" s="80" t="s">
        <v>713</v>
      </c>
      <c r="D95" s="80" t="s">
        <v>693</v>
      </c>
      <c r="E95" s="115" t="s">
        <v>788</v>
      </c>
      <c r="F95" s="80" t="s">
        <v>770</v>
      </c>
      <c r="G95" s="80"/>
      <c r="H95" s="186">
        <f>H96+H97</f>
        <v>251.79999999999998</v>
      </c>
      <c r="I95" s="186">
        <f>I96+I97</f>
        <v>251.79999999999998</v>
      </c>
    </row>
    <row r="96" spans="2:9" ht="12.75">
      <c r="B96" s="87" t="s">
        <v>762</v>
      </c>
      <c r="C96" s="80" t="s">
        <v>713</v>
      </c>
      <c r="D96" s="80" t="s">
        <v>693</v>
      </c>
      <c r="E96" s="115" t="s">
        <v>788</v>
      </c>
      <c r="F96" s="80" t="s">
        <v>770</v>
      </c>
      <c r="G96" s="80" t="s">
        <v>751</v>
      </c>
      <c r="H96" s="186">
        <v>11.7</v>
      </c>
      <c r="I96" s="186">
        <v>11.7</v>
      </c>
    </row>
    <row r="97" spans="2:9" ht="12.75">
      <c r="B97" s="87" t="s">
        <v>739</v>
      </c>
      <c r="C97" s="80" t="s">
        <v>713</v>
      </c>
      <c r="D97" s="80" t="s">
        <v>693</v>
      </c>
      <c r="E97" s="115" t="s">
        <v>788</v>
      </c>
      <c r="F97" s="80" t="s">
        <v>770</v>
      </c>
      <c r="G97" s="80">
        <v>3</v>
      </c>
      <c r="H97" s="186">
        <v>240.1</v>
      </c>
      <c r="I97" s="186">
        <v>240.1</v>
      </c>
    </row>
    <row r="98" spans="2:9" ht="12.75">
      <c r="B98" s="96" t="s">
        <v>775</v>
      </c>
      <c r="C98" s="80" t="s">
        <v>713</v>
      </c>
      <c r="D98" s="80" t="s">
        <v>693</v>
      </c>
      <c r="E98" s="115" t="s">
        <v>788</v>
      </c>
      <c r="F98" s="80" t="s">
        <v>776</v>
      </c>
      <c r="G98" s="80"/>
      <c r="H98" s="186">
        <f>H99</f>
        <v>9.8</v>
      </c>
      <c r="I98" s="186">
        <f>I99</f>
        <v>9.8</v>
      </c>
    </row>
    <row r="99" spans="2:9" ht="12.75">
      <c r="B99" s="96" t="s">
        <v>777</v>
      </c>
      <c r="C99" s="80" t="s">
        <v>713</v>
      </c>
      <c r="D99" s="80" t="s">
        <v>693</v>
      </c>
      <c r="E99" s="115" t="s">
        <v>788</v>
      </c>
      <c r="F99" s="80" t="s">
        <v>778</v>
      </c>
      <c r="G99" s="80"/>
      <c r="H99" s="186">
        <f>H100</f>
        <v>9.8</v>
      </c>
      <c r="I99" s="186">
        <f>I100</f>
        <v>9.8</v>
      </c>
    </row>
    <row r="100" spans="2:9" ht="12.75">
      <c r="B100" s="87" t="s">
        <v>739</v>
      </c>
      <c r="C100" s="80" t="s">
        <v>713</v>
      </c>
      <c r="D100" s="80" t="s">
        <v>693</v>
      </c>
      <c r="E100" s="115" t="s">
        <v>788</v>
      </c>
      <c r="F100" s="80" t="s">
        <v>778</v>
      </c>
      <c r="G100" s="80">
        <v>3</v>
      </c>
      <c r="H100" s="186">
        <v>9.8</v>
      </c>
      <c r="I100" s="186">
        <v>9.8</v>
      </c>
    </row>
    <row r="101" spans="2:9" ht="25.5">
      <c r="B101" s="87" t="s">
        <v>218</v>
      </c>
      <c r="C101" s="80" t="s">
        <v>713</v>
      </c>
      <c r="D101" s="80" t="s">
        <v>693</v>
      </c>
      <c r="E101" s="80" t="s">
        <v>789</v>
      </c>
      <c r="F101" s="80"/>
      <c r="G101" s="80"/>
      <c r="H101" s="186">
        <f>H102</f>
        <v>100</v>
      </c>
      <c r="I101" s="186">
        <f>I102</f>
        <v>100</v>
      </c>
    </row>
    <row r="102" spans="2:9" ht="12.75">
      <c r="B102" s="96" t="s">
        <v>775</v>
      </c>
      <c r="C102" s="80" t="s">
        <v>713</v>
      </c>
      <c r="D102" s="80" t="s">
        <v>693</v>
      </c>
      <c r="E102" s="80" t="s">
        <v>789</v>
      </c>
      <c r="F102" s="80" t="s">
        <v>776</v>
      </c>
      <c r="G102" s="80"/>
      <c r="H102" s="186">
        <f>H103</f>
        <v>100</v>
      </c>
      <c r="I102" s="186">
        <f>I103</f>
        <v>100</v>
      </c>
    </row>
    <row r="103" spans="2:9" ht="12.75">
      <c r="B103" s="96" t="s">
        <v>777</v>
      </c>
      <c r="C103" s="80" t="s">
        <v>713</v>
      </c>
      <c r="D103" s="80" t="s">
        <v>693</v>
      </c>
      <c r="E103" s="80" t="s">
        <v>789</v>
      </c>
      <c r="F103" s="80" t="s">
        <v>778</v>
      </c>
      <c r="G103" s="80"/>
      <c r="H103" s="186">
        <v>100</v>
      </c>
      <c r="I103" s="186">
        <v>100</v>
      </c>
    </row>
    <row r="104" spans="2:9" ht="12.75">
      <c r="B104" s="87" t="s">
        <v>762</v>
      </c>
      <c r="C104" s="80" t="s">
        <v>713</v>
      </c>
      <c r="D104" s="80" t="s">
        <v>693</v>
      </c>
      <c r="E104" s="80" t="s">
        <v>789</v>
      </c>
      <c r="F104" s="80" t="s">
        <v>778</v>
      </c>
      <c r="G104" s="80">
        <v>2</v>
      </c>
      <c r="H104" s="186">
        <v>100</v>
      </c>
      <c r="I104" s="186">
        <v>100</v>
      </c>
    </row>
    <row r="105" spans="2:9" ht="25.5">
      <c r="B105" s="87" t="s">
        <v>219</v>
      </c>
      <c r="C105" s="80" t="s">
        <v>713</v>
      </c>
      <c r="D105" s="80" t="s">
        <v>693</v>
      </c>
      <c r="E105" s="80" t="s">
        <v>790</v>
      </c>
      <c r="F105" s="80"/>
      <c r="G105" s="80"/>
      <c r="H105" s="186">
        <f>H106+H109+H112</f>
        <v>375.70000000000005</v>
      </c>
      <c r="I105" s="186">
        <f>I106+I109+I112</f>
        <v>377.70000000000005</v>
      </c>
    </row>
    <row r="106" spans="2:9" ht="38.25">
      <c r="B106" s="87" t="s">
        <v>768</v>
      </c>
      <c r="C106" s="80" t="s">
        <v>713</v>
      </c>
      <c r="D106" s="80" t="s">
        <v>693</v>
      </c>
      <c r="E106" s="80" t="s">
        <v>790</v>
      </c>
      <c r="F106" s="80" t="s">
        <v>640</v>
      </c>
      <c r="G106" s="80"/>
      <c r="H106" s="186">
        <f>H107</f>
        <v>106.4</v>
      </c>
      <c r="I106" s="186">
        <f>I107</f>
        <v>106.6</v>
      </c>
    </row>
    <row r="107" spans="2:9" ht="12.75">
      <c r="B107" s="87" t="s">
        <v>769</v>
      </c>
      <c r="C107" s="80" t="s">
        <v>713</v>
      </c>
      <c r="D107" s="80" t="s">
        <v>693</v>
      </c>
      <c r="E107" s="80" t="s">
        <v>790</v>
      </c>
      <c r="F107" s="80" t="s">
        <v>770</v>
      </c>
      <c r="G107" s="80"/>
      <c r="H107" s="186">
        <f>H108</f>
        <v>106.4</v>
      </c>
      <c r="I107" s="186">
        <f>I108</f>
        <v>106.6</v>
      </c>
    </row>
    <row r="108" spans="2:9" ht="12.75">
      <c r="B108" s="87" t="s">
        <v>762</v>
      </c>
      <c r="C108" s="80" t="s">
        <v>713</v>
      </c>
      <c r="D108" s="80" t="s">
        <v>693</v>
      </c>
      <c r="E108" s="80" t="s">
        <v>790</v>
      </c>
      <c r="F108" s="80" t="s">
        <v>770</v>
      </c>
      <c r="G108" s="80">
        <v>2</v>
      </c>
      <c r="H108" s="187">
        <v>106.4</v>
      </c>
      <c r="I108" s="187">
        <v>106.6</v>
      </c>
    </row>
    <row r="109" spans="2:9" ht="12.75">
      <c r="B109" s="96" t="s">
        <v>775</v>
      </c>
      <c r="C109" s="80" t="s">
        <v>713</v>
      </c>
      <c r="D109" s="80" t="s">
        <v>693</v>
      </c>
      <c r="E109" s="80" t="s">
        <v>790</v>
      </c>
      <c r="F109" s="80" t="s">
        <v>776</v>
      </c>
      <c r="G109" s="80"/>
      <c r="H109" s="186">
        <f>H110</f>
        <v>48.4</v>
      </c>
      <c r="I109" s="186">
        <f>I110</f>
        <v>48.7</v>
      </c>
    </row>
    <row r="110" spans="2:9" ht="12.75">
      <c r="B110" s="96" t="s">
        <v>777</v>
      </c>
      <c r="C110" s="80" t="s">
        <v>713</v>
      </c>
      <c r="D110" s="80" t="s">
        <v>693</v>
      </c>
      <c r="E110" s="80" t="s">
        <v>790</v>
      </c>
      <c r="F110" s="80" t="s">
        <v>778</v>
      </c>
      <c r="G110" s="80"/>
      <c r="H110" s="186">
        <f>H111</f>
        <v>48.4</v>
      </c>
      <c r="I110" s="186">
        <f>I111</f>
        <v>48.7</v>
      </c>
    </row>
    <row r="111" spans="2:9" ht="12.75">
      <c r="B111" s="87" t="s">
        <v>762</v>
      </c>
      <c r="C111" s="80" t="s">
        <v>713</v>
      </c>
      <c r="D111" s="80" t="s">
        <v>693</v>
      </c>
      <c r="E111" s="80" t="s">
        <v>790</v>
      </c>
      <c r="F111" s="80" t="s">
        <v>778</v>
      </c>
      <c r="G111" s="80">
        <v>2</v>
      </c>
      <c r="H111" s="186">
        <v>48.4</v>
      </c>
      <c r="I111" s="186">
        <v>48.7</v>
      </c>
    </row>
    <row r="112" spans="2:9" ht="12.75">
      <c r="B112" s="96" t="s">
        <v>780</v>
      </c>
      <c r="C112" s="80" t="s">
        <v>713</v>
      </c>
      <c r="D112" s="80" t="s">
        <v>693</v>
      </c>
      <c r="E112" s="80" t="s">
        <v>790</v>
      </c>
      <c r="F112" s="80" t="s">
        <v>472</v>
      </c>
      <c r="G112" s="80"/>
      <c r="H112" s="186">
        <f>H113</f>
        <v>220.9</v>
      </c>
      <c r="I112" s="186">
        <f>I113</f>
        <v>222.4</v>
      </c>
    </row>
    <row r="113" spans="2:9" ht="12.75">
      <c r="B113" s="87" t="s">
        <v>791</v>
      </c>
      <c r="C113" s="80" t="s">
        <v>713</v>
      </c>
      <c r="D113" s="80" t="s">
        <v>693</v>
      </c>
      <c r="E113" s="80" t="s">
        <v>790</v>
      </c>
      <c r="F113" s="80" t="s">
        <v>792</v>
      </c>
      <c r="G113" s="80"/>
      <c r="H113" s="186">
        <f>H114</f>
        <v>220.9</v>
      </c>
      <c r="I113" s="186">
        <f>I114</f>
        <v>222.4</v>
      </c>
    </row>
    <row r="114" spans="2:9" ht="12.75">
      <c r="B114" s="87" t="s">
        <v>762</v>
      </c>
      <c r="C114" s="80" t="s">
        <v>713</v>
      </c>
      <c r="D114" s="80" t="s">
        <v>693</v>
      </c>
      <c r="E114" s="80" t="s">
        <v>790</v>
      </c>
      <c r="F114" s="80" t="s">
        <v>792</v>
      </c>
      <c r="G114" s="80">
        <v>2</v>
      </c>
      <c r="H114" s="186">
        <v>220.9</v>
      </c>
      <c r="I114" s="186">
        <v>222.4</v>
      </c>
    </row>
    <row r="115" spans="2:9" ht="25.5">
      <c r="B115" s="101" t="s">
        <v>96</v>
      </c>
      <c r="C115" s="80" t="s">
        <v>713</v>
      </c>
      <c r="D115" s="80" t="s">
        <v>693</v>
      </c>
      <c r="E115" s="80" t="s">
        <v>793</v>
      </c>
      <c r="F115" s="80"/>
      <c r="G115" s="80"/>
      <c r="H115" s="186">
        <f>H121+H116</f>
        <v>10</v>
      </c>
      <c r="I115" s="186">
        <f>I121+I116</f>
        <v>42</v>
      </c>
    </row>
    <row r="116" spans="2:9" ht="38.25">
      <c r="B116" s="87" t="s">
        <v>229</v>
      </c>
      <c r="C116" s="80" t="s">
        <v>713</v>
      </c>
      <c r="D116" s="80" t="s">
        <v>693</v>
      </c>
      <c r="E116" s="80" t="s">
        <v>795</v>
      </c>
      <c r="F116" s="80"/>
      <c r="G116" s="80"/>
      <c r="H116" s="186">
        <f aca="true" t="shared" si="4" ref="H116:I119">H117</f>
        <v>0</v>
      </c>
      <c r="I116" s="186">
        <f t="shared" si="4"/>
        <v>42</v>
      </c>
    </row>
    <row r="117" spans="2:9" ht="38.25">
      <c r="B117" s="87" t="s">
        <v>671</v>
      </c>
      <c r="C117" s="80" t="s">
        <v>713</v>
      </c>
      <c r="D117" s="80" t="s">
        <v>693</v>
      </c>
      <c r="E117" s="80" t="s">
        <v>444</v>
      </c>
      <c r="F117" s="79"/>
      <c r="G117" s="79"/>
      <c r="H117" s="186">
        <f t="shared" si="4"/>
        <v>0</v>
      </c>
      <c r="I117" s="186">
        <f t="shared" si="4"/>
        <v>42</v>
      </c>
    </row>
    <row r="118" spans="2:9" ht="12.75">
      <c r="B118" s="96" t="s">
        <v>775</v>
      </c>
      <c r="C118" s="80" t="s">
        <v>713</v>
      </c>
      <c r="D118" s="80" t="s">
        <v>693</v>
      </c>
      <c r="E118" s="80" t="s">
        <v>444</v>
      </c>
      <c r="F118" s="80" t="s">
        <v>776</v>
      </c>
      <c r="G118" s="80"/>
      <c r="H118" s="186">
        <f t="shared" si="4"/>
        <v>0</v>
      </c>
      <c r="I118" s="186">
        <f t="shared" si="4"/>
        <v>42</v>
      </c>
    </row>
    <row r="119" spans="2:9" ht="12.75">
      <c r="B119" s="96" t="s">
        <v>777</v>
      </c>
      <c r="C119" s="80" t="s">
        <v>713</v>
      </c>
      <c r="D119" s="80" t="s">
        <v>693</v>
      </c>
      <c r="E119" s="80" t="s">
        <v>444</v>
      </c>
      <c r="F119" s="80" t="s">
        <v>778</v>
      </c>
      <c r="G119" s="80"/>
      <c r="H119" s="186">
        <f t="shared" si="4"/>
        <v>0</v>
      </c>
      <c r="I119" s="186">
        <f t="shared" si="4"/>
        <v>42</v>
      </c>
    </row>
    <row r="120" spans="2:9" ht="12.75">
      <c r="B120" s="87" t="s">
        <v>762</v>
      </c>
      <c r="C120" s="80" t="s">
        <v>713</v>
      </c>
      <c r="D120" s="80" t="s">
        <v>693</v>
      </c>
      <c r="E120" s="80" t="s">
        <v>444</v>
      </c>
      <c r="F120" s="80" t="s">
        <v>778</v>
      </c>
      <c r="G120" s="80">
        <v>2</v>
      </c>
      <c r="H120" s="186">
        <v>0</v>
      </c>
      <c r="I120" s="186">
        <v>42</v>
      </c>
    </row>
    <row r="121" spans="2:9" ht="25.5">
      <c r="B121" s="87" t="s">
        <v>97</v>
      </c>
      <c r="C121" s="80" t="s">
        <v>713</v>
      </c>
      <c r="D121" s="80" t="s">
        <v>693</v>
      </c>
      <c r="E121" s="80" t="s">
        <v>99</v>
      </c>
      <c r="F121" s="80"/>
      <c r="G121" s="80"/>
      <c r="H121" s="186">
        <f aca="true" t="shared" si="5" ref="H121:I124">H122</f>
        <v>10</v>
      </c>
      <c r="I121" s="186">
        <f t="shared" si="5"/>
        <v>0</v>
      </c>
    </row>
    <row r="122" spans="2:9" ht="38.25">
      <c r="B122" s="87" t="s">
        <v>98</v>
      </c>
      <c r="C122" s="80" t="s">
        <v>713</v>
      </c>
      <c r="D122" s="80" t="s">
        <v>693</v>
      </c>
      <c r="E122" s="80" t="s">
        <v>100</v>
      </c>
      <c r="F122" s="79"/>
      <c r="G122" s="79"/>
      <c r="H122" s="186">
        <f t="shared" si="5"/>
        <v>10</v>
      </c>
      <c r="I122" s="186">
        <f t="shared" si="5"/>
        <v>0</v>
      </c>
    </row>
    <row r="123" spans="2:9" ht="12.75">
      <c r="B123" s="96" t="s">
        <v>775</v>
      </c>
      <c r="C123" s="80" t="s">
        <v>713</v>
      </c>
      <c r="D123" s="80" t="s">
        <v>693</v>
      </c>
      <c r="E123" s="80" t="s">
        <v>100</v>
      </c>
      <c r="F123" s="80" t="s">
        <v>776</v>
      </c>
      <c r="G123" s="80"/>
      <c r="H123" s="186">
        <f t="shared" si="5"/>
        <v>10</v>
      </c>
      <c r="I123" s="186">
        <f t="shared" si="5"/>
        <v>0</v>
      </c>
    </row>
    <row r="124" spans="2:9" ht="12.75">
      <c r="B124" s="96" t="s">
        <v>777</v>
      </c>
      <c r="C124" s="80" t="s">
        <v>713</v>
      </c>
      <c r="D124" s="80" t="s">
        <v>693</v>
      </c>
      <c r="E124" s="80" t="s">
        <v>100</v>
      </c>
      <c r="F124" s="80" t="s">
        <v>778</v>
      </c>
      <c r="G124" s="80"/>
      <c r="H124" s="186">
        <f t="shared" si="5"/>
        <v>10</v>
      </c>
      <c r="I124" s="186">
        <f t="shared" si="5"/>
        <v>0</v>
      </c>
    </row>
    <row r="125" spans="2:9" ht="12.75">
      <c r="B125" s="87" t="s">
        <v>762</v>
      </c>
      <c r="C125" s="80" t="s">
        <v>713</v>
      </c>
      <c r="D125" s="80" t="s">
        <v>693</v>
      </c>
      <c r="E125" s="80" t="s">
        <v>100</v>
      </c>
      <c r="F125" s="80" t="s">
        <v>778</v>
      </c>
      <c r="G125" s="80">
        <v>2</v>
      </c>
      <c r="H125" s="186">
        <v>10</v>
      </c>
      <c r="I125" s="186">
        <v>0</v>
      </c>
    </row>
    <row r="126" spans="2:9" ht="25.5">
      <c r="B126" s="87" t="s">
        <v>672</v>
      </c>
      <c r="C126" s="80" t="s">
        <v>713</v>
      </c>
      <c r="D126" s="80" t="s">
        <v>693</v>
      </c>
      <c r="E126" s="97" t="s">
        <v>446</v>
      </c>
      <c r="F126" s="35"/>
      <c r="G126" s="80"/>
      <c r="H126" s="186">
        <f>H127+H132+H137</f>
        <v>5.5</v>
      </c>
      <c r="I126" s="186">
        <f>I127+I132+I137</f>
        <v>5.5</v>
      </c>
    </row>
    <row r="127" spans="2:9" ht="38.25">
      <c r="B127" s="87" t="s">
        <v>673</v>
      </c>
      <c r="C127" s="80" t="s">
        <v>713</v>
      </c>
      <c r="D127" s="80" t="s">
        <v>693</v>
      </c>
      <c r="E127" s="99" t="s">
        <v>1</v>
      </c>
      <c r="F127" s="35"/>
      <c r="G127" s="80"/>
      <c r="H127" s="186">
        <f aca="true" t="shared" si="6" ref="H127:I130">H128</f>
        <v>1.5</v>
      </c>
      <c r="I127" s="186">
        <f t="shared" si="6"/>
        <v>1.5</v>
      </c>
    </row>
    <row r="128" spans="2:9" ht="38.25">
      <c r="B128" s="87" t="s">
        <v>674</v>
      </c>
      <c r="C128" s="80" t="s">
        <v>713</v>
      </c>
      <c r="D128" s="80" t="s">
        <v>693</v>
      </c>
      <c r="E128" s="99" t="s">
        <v>3</v>
      </c>
      <c r="F128" s="35"/>
      <c r="G128" s="80"/>
      <c r="H128" s="186">
        <f t="shared" si="6"/>
        <v>1.5</v>
      </c>
      <c r="I128" s="186">
        <f t="shared" si="6"/>
        <v>1.5</v>
      </c>
    </row>
    <row r="129" spans="2:9" ht="12.75">
      <c r="B129" s="96" t="s">
        <v>775</v>
      </c>
      <c r="C129" s="80" t="s">
        <v>713</v>
      </c>
      <c r="D129" s="80" t="s">
        <v>693</v>
      </c>
      <c r="E129" s="99" t="s">
        <v>3</v>
      </c>
      <c r="F129" s="80" t="s">
        <v>776</v>
      </c>
      <c r="G129" s="80"/>
      <c r="H129" s="186">
        <f t="shared" si="6"/>
        <v>1.5</v>
      </c>
      <c r="I129" s="186">
        <f t="shared" si="6"/>
        <v>1.5</v>
      </c>
    </row>
    <row r="130" spans="2:9" ht="12.75">
      <c r="B130" s="96" t="s">
        <v>777</v>
      </c>
      <c r="C130" s="80" t="s">
        <v>713</v>
      </c>
      <c r="D130" s="80" t="s">
        <v>693</v>
      </c>
      <c r="E130" s="99" t="s">
        <v>3</v>
      </c>
      <c r="F130" s="80" t="s">
        <v>778</v>
      </c>
      <c r="G130" s="80"/>
      <c r="H130" s="186">
        <f t="shared" si="6"/>
        <v>1.5</v>
      </c>
      <c r="I130" s="186">
        <f t="shared" si="6"/>
        <v>1.5</v>
      </c>
    </row>
    <row r="131" spans="2:9" ht="12.75">
      <c r="B131" s="87" t="s">
        <v>762</v>
      </c>
      <c r="C131" s="80" t="s">
        <v>713</v>
      </c>
      <c r="D131" s="80" t="s">
        <v>693</v>
      </c>
      <c r="E131" s="99" t="s">
        <v>3</v>
      </c>
      <c r="F131" s="80" t="s">
        <v>778</v>
      </c>
      <c r="G131" s="80">
        <v>2</v>
      </c>
      <c r="H131" s="186">
        <v>1.5</v>
      </c>
      <c r="I131" s="186">
        <v>1.5</v>
      </c>
    </row>
    <row r="132" spans="2:9" ht="25.5">
      <c r="B132" s="87" t="s">
        <v>675</v>
      </c>
      <c r="C132" s="80" t="s">
        <v>713</v>
      </c>
      <c r="D132" s="80" t="s">
        <v>693</v>
      </c>
      <c r="E132" s="99" t="s">
        <v>45</v>
      </c>
      <c r="F132" s="35"/>
      <c r="G132" s="80"/>
      <c r="H132" s="186">
        <f aca="true" t="shared" si="7" ref="H132:I135">H133</f>
        <v>3</v>
      </c>
      <c r="I132" s="186">
        <f t="shared" si="7"/>
        <v>3</v>
      </c>
    </row>
    <row r="133" spans="2:9" ht="38.25">
      <c r="B133" s="87" t="s">
        <v>676</v>
      </c>
      <c r="C133" s="80" t="s">
        <v>713</v>
      </c>
      <c r="D133" s="80" t="s">
        <v>693</v>
      </c>
      <c r="E133" s="99" t="s">
        <v>498</v>
      </c>
      <c r="F133" s="35"/>
      <c r="G133" s="80"/>
      <c r="H133" s="186">
        <f t="shared" si="7"/>
        <v>3</v>
      </c>
      <c r="I133" s="186">
        <f t="shared" si="7"/>
        <v>3</v>
      </c>
    </row>
    <row r="134" spans="2:9" ht="12.75">
      <c r="B134" s="96" t="s">
        <v>775</v>
      </c>
      <c r="C134" s="80" t="s">
        <v>713</v>
      </c>
      <c r="D134" s="80" t="s">
        <v>693</v>
      </c>
      <c r="E134" s="99" t="s">
        <v>498</v>
      </c>
      <c r="F134" s="80" t="s">
        <v>776</v>
      </c>
      <c r="G134" s="80"/>
      <c r="H134" s="186">
        <f t="shared" si="7"/>
        <v>3</v>
      </c>
      <c r="I134" s="186">
        <f t="shared" si="7"/>
        <v>3</v>
      </c>
    </row>
    <row r="135" spans="2:9" ht="12.75">
      <c r="B135" s="96" t="s">
        <v>777</v>
      </c>
      <c r="C135" s="80" t="s">
        <v>713</v>
      </c>
      <c r="D135" s="80" t="s">
        <v>693</v>
      </c>
      <c r="E135" s="99" t="s">
        <v>498</v>
      </c>
      <c r="F135" s="80" t="s">
        <v>778</v>
      </c>
      <c r="G135" s="80"/>
      <c r="H135" s="186">
        <f t="shared" si="7"/>
        <v>3</v>
      </c>
      <c r="I135" s="186">
        <f t="shared" si="7"/>
        <v>3</v>
      </c>
    </row>
    <row r="136" spans="2:9" ht="12.75">
      <c r="B136" s="87" t="s">
        <v>762</v>
      </c>
      <c r="C136" s="80" t="s">
        <v>713</v>
      </c>
      <c r="D136" s="80" t="s">
        <v>693</v>
      </c>
      <c r="E136" s="99" t="s">
        <v>498</v>
      </c>
      <c r="F136" s="80" t="s">
        <v>778</v>
      </c>
      <c r="G136" s="80">
        <v>2</v>
      </c>
      <c r="H136" s="186">
        <v>3</v>
      </c>
      <c r="I136" s="186">
        <v>3</v>
      </c>
    </row>
    <row r="137" spans="2:9" ht="38.25">
      <c r="B137" s="87" t="s">
        <v>677</v>
      </c>
      <c r="C137" s="80" t="s">
        <v>713</v>
      </c>
      <c r="D137" s="80" t="s">
        <v>693</v>
      </c>
      <c r="E137" s="99" t="s">
        <v>504</v>
      </c>
      <c r="F137" s="35"/>
      <c r="G137" s="80"/>
      <c r="H137" s="186">
        <f aca="true" t="shared" si="8" ref="H137:I140">H138</f>
        <v>1</v>
      </c>
      <c r="I137" s="186">
        <f t="shared" si="8"/>
        <v>1</v>
      </c>
    </row>
    <row r="138" spans="2:9" ht="38.25">
      <c r="B138" s="87" t="s">
        <v>678</v>
      </c>
      <c r="C138" s="80" t="s">
        <v>713</v>
      </c>
      <c r="D138" s="80" t="s">
        <v>693</v>
      </c>
      <c r="E138" s="99" t="s">
        <v>506</v>
      </c>
      <c r="F138" s="35"/>
      <c r="G138" s="80"/>
      <c r="H138" s="186">
        <f t="shared" si="8"/>
        <v>1</v>
      </c>
      <c r="I138" s="186">
        <f t="shared" si="8"/>
        <v>1</v>
      </c>
    </row>
    <row r="139" spans="2:9" ht="12.75">
      <c r="B139" s="96" t="s">
        <v>775</v>
      </c>
      <c r="C139" s="80" t="s">
        <v>713</v>
      </c>
      <c r="D139" s="80" t="s">
        <v>693</v>
      </c>
      <c r="E139" s="99" t="s">
        <v>506</v>
      </c>
      <c r="F139" s="80" t="s">
        <v>776</v>
      </c>
      <c r="G139" s="80"/>
      <c r="H139" s="186">
        <f t="shared" si="8"/>
        <v>1</v>
      </c>
      <c r="I139" s="186">
        <f t="shared" si="8"/>
        <v>1</v>
      </c>
    </row>
    <row r="140" spans="2:9" ht="12.75">
      <c r="B140" s="96" t="s">
        <v>777</v>
      </c>
      <c r="C140" s="80" t="s">
        <v>713</v>
      </c>
      <c r="D140" s="80" t="s">
        <v>693</v>
      </c>
      <c r="E140" s="99" t="s">
        <v>506</v>
      </c>
      <c r="F140" s="80" t="s">
        <v>778</v>
      </c>
      <c r="G140" s="80"/>
      <c r="H140" s="186">
        <f t="shared" si="8"/>
        <v>1</v>
      </c>
      <c r="I140" s="186">
        <f t="shared" si="8"/>
        <v>1</v>
      </c>
    </row>
    <row r="141" spans="2:9" ht="12.75">
      <c r="B141" s="87" t="s">
        <v>762</v>
      </c>
      <c r="C141" s="80" t="s">
        <v>713</v>
      </c>
      <c r="D141" s="80" t="s">
        <v>693</v>
      </c>
      <c r="E141" s="99" t="s">
        <v>506</v>
      </c>
      <c r="F141" s="80" t="s">
        <v>778</v>
      </c>
      <c r="G141" s="80">
        <v>2</v>
      </c>
      <c r="H141" s="186">
        <v>1</v>
      </c>
      <c r="I141" s="186">
        <v>1</v>
      </c>
    </row>
    <row r="142" spans="2:9" ht="12.75">
      <c r="B142" s="102" t="s">
        <v>359</v>
      </c>
      <c r="C142" s="79" t="s">
        <v>718</v>
      </c>
      <c r="D142" s="79"/>
      <c r="E142" s="79"/>
      <c r="F142" s="79"/>
      <c r="G142" s="79"/>
      <c r="H142" s="185">
        <f>H145+H151</f>
        <v>731.3</v>
      </c>
      <c r="I142" s="185">
        <f>I145+I151</f>
        <v>699.3</v>
      </c>
    </row>
    <row r="143" spans="2:9" ht="12.75">
      <c r="B143" s="96" t="s">
        <v>762</v>
      </c>
      <c r="C143" s="35"/>
      <c r="D143" s="80"/>
      <c r="E143" s="80"/>
      <c r="F143" s="80"/>
      <c r="G143" s="80" t="s">
        <v>751</v>
      </c>
      <c r="H143" s="186">
        <f>H156</f>
        <v>10</v>
      </c>
      <c r="I143" s="186">
        <f>I156</f>
        <v>10</v>
      </c>
    </row>
    <row r="144" spans="2:9" ht="12.75">
      <c r="B144" s="96" t="s">
        <v>740</v>
      </c>
      <c r="C144" s="35"/>
      <c r="D144" s="35"/>
      <c r="E144" s="35"/>
      <c r="F144" s="35"/>
      <c r="G144" s="35">
        <v>4</v>
      </c>
      <c r="H144" s="186">
        <f>H150</f>
        <v>721.3</v>
      </c>
      <c r="I144" s="186">
        <f>I150</f>
        <v>689.3</v>
      </c>
    </row>
    <row r="145" spans="2:9" ht="12.75">
      <c r="B145" s="87" t="s">
        <v>190</v>
      </c>
      <c r="C145" s="80" t="s">
        <v>718</v>
      </c>
      <c r="D145" s="80" t="s">
        <v>189</v>
      </c>
      <c r="E145" s="103"/>
      <c r="F145" s="80"/>
      <c r="G145" s="80"/>
      <c r="H145" s="186">
        <f aca="true" t="shared" si="9" ref="H145:I149">H146</f>
        <v>721.3</v>
      </c>
      <c r="I145" s="186">
        <f t="shared" si="9"/>
        <v>689.3</v>
      </c>
    </row>
    <row r="146" spans="2:9" ht="12.75">
      <c r="B146" s="96" t="s">
        <v>764</v>
      </c>
      <c r="C146" s="80" t="s">
        <v>718</v>
      </c>
      <c r="D146" s="80" t="s">
        <v>189</v>
      </c>
      <c r="E146" s="121" t="s">
        <v>765</v>
      </c>
      <c r="F146" s="79"/>
      <c r="G146" s="79"/>
      <c r="H146" s="186">
        <f t="shared" si="9"/>
        <v>721.3</v>
      </c>
      <c r="I146" s="186">
        <f t="shared" si="9"/>
        <v>689.3</v>
      </c>
    </row>
    <row r="147" spans="2:9" ht="25.5">
      <c r="B147" s="87" t="s">
        <v>4</v>
      </c>
      <c r="C147" s="80" t="s">
        <v>718</v>
      </c>
      <c r="D147" s="80" t="s">
        <v>189</v>
      </c>
      <c r="E147" s="80" t="s">
        <v>5</v>
      </c>
      <c r="F147" s="80"/>
      <c r="G147" s="80"/>
      <c r="H147" s="186">
        <f t="shared" si="9"/>
        <v>721.3</v>
      </c>
      <c r="I147" s="186">
        <f t="shared" si="9"/>
        <v>689.3</v>
      </c>
    </row>
    <row r="148" spans="2:9" ht="12.75">
      <c r="B148" s="96" t="s">
        <v>292</v>
      </c>
      <c r="C148" s="80" t="s">
        <v>718</v>
      </c>
      <c r="D148" s="80" t="s">
        <v>189</v>
      </c>
      <c r="E148" s="80" t="s">
        <v>5</v>
      </c>
      <c r="F148" s="80" t="s">
        <v>6</v>
      </c>
      <c r="G148" s="80"/>
      <c r="H148" s="186">
        <f t="shared" si="9"/>
        <v>721.3</v>
      </c>
      <c r="I148" s="186">
        <f t="shared" si="9"/>
        <v>689.3</v>
      </c>
    </row>
    <row r="149" spans="2:9" ht="12.75">
      <c r="B149" s="96" t="s">
        <v>296</v>
      </c>
      <c r="C149" s="80" t="s">
        <v>718</v>
      </c>
      <c r="D149" s="80" t="s">
        <v>189</v>
      </c>
      <c r="E149" s="80" t="s">
        <v>5</v>
      </c>
      <c r="F149" s="80" t="s">
        <v>295</v>
      </c>
      <c r="G149" s="80"/>
      <c r="H149" s="186">
        <f t="shared" si="9"/>
        <v>721.3</v>
      </c>
      <c r="I149" s="186">
        <f t="shared" si="9"/>
        <v>689.3</v>
      </c>
    </row>
    <row r="150" spans="2:9" ht="12.75">
      <c r="B150" s="87" t="s">
        <v>740</v>
      </c>
      <c r="C150" s="80" t="s">
        <v>718</v>
      </c>
      <c r="D150" s="80" t="s">
        <v>189</v>
      </c>
      <c r="E150" s="80" t="s">
        <v>5</v>
      </c>
      <c r="F150" s="80" t="s">
        <v>295</v>
      </c>
      <c r="G150" s="80" t="s">
        <v>757</v>
      </c>
      <c r="H150" s="187">
        <v>721.3</v>
      </c>
      <c r="I150" s="187">
        <v>689.3</v>
      </c>
    </row>
    <row r="151" spans="2:9" ht="12.75">
      <c r="B151" s="87" t="s">
        <v>358</v>
      </c>
      <c r="C151" s="80" t="s">
        <v>718</v>
      </c>
      <c r="D151" s="80" t="s">
        <v>719</v>
      </c>
      <c r="E151" s="80"/>
      <c r="F151" s="80"/>
      <c r="G151" s="80"/>
      <c r="H151" s="186">
        <f aca="true" t="shared" si="10" ref="H151:I155">H152</f>
        <v>10</v>
      </c>
      <c r="I151" s="186">
        <f t="shared" si="10"/>
        <v>10</v>
      </c>
    </row>
    <row r="152" spans="2:9" ht="12.75">
      <c r="B152" s="96" t="s">
        <v>764</v>
      </c>
      <c r="C152" s="80" t="s">
        <v>718</v>
      </c>
      <c r="D152" s="80" t="s">
        <v>719</v>
      </c>
      <c r="E152" s="121" t="s">
        <v>765</v>
      </c>
      <c r="F152" s="80"/>
      <c r="G152" s="80"/>
      <c r="H152" s="186">
        <f t="shared" si="10"/>
        <v>10</v>
      </c>
      <c r="I152" s="186">
        <f t="shared" si="10"/>
        <v>10</v>
      </c>
    </row>
    <row r="153" spans="2:9" ht="25.5">
      <c r="B153" s="87" t="s">
        <v>799</v>
      </c>
      <c r="C153" s="80" t="s">
        <v>718</v>
      </c>
      <c r="D153" s="80" t="s">
        <v>719</v>
      </c>
      <c r="E153" s="80" t="s">
        <v>8</v>
      </c>
      <c r="F153" s="80"/>
      <c r="G153" s="80"/>
      <c r="H153" s="186">
        <f t="shared" si="10"/>
        <v>10</v>
      </c>
      <c r="I153" s="186">
        <f t="shared" si="10"/>
        <v>10</v>
      </c>
    </row>
    <row r="154" spans="2:9" ht="12.75">
      <c r="B154" s="96" t="s">
        <v>775</v>
      </c>
      <c r="C154" s="80" t="s">
        <v>718</v>
      </c>
      <c r="D154" s="80" t="s">
        <v>719</v>
      </c>
      <c r="E154" s="80" t="s">
        <v>8</v>
      </c>
      <c r="F154" s="80" t="s">
        <v>776</v>
      </c>
      <c r="G154" s="80"/>
      <c r="H154" s="186">
        <f t="shared" si="10"/>
        <v>10</v>
      </c>
      <c r="I154" s="186">
        <f t="shared" si="10"/>
        <v>10</v>
      </c>
    </row>
    <row r="155" spans="2:9" ht="12.75">
      <c r="B155" s="96" t="s">
        <v>777</v>
      </c>
      <c r="C155" s="80" t="s">
        <v>718</v>
      </c>
      <c r="D155" s="80" t="s">
        <v>719</v>
      </c>
      <c r="E155" s="80" t="s">
        <v>8</v>
      </c>
      <c r="F155" s="80" t="s">
        <v>778</v>
      </c>
      <c r="G155" s="80"/>
      <c r="H155" s="186">
        <f t="shared" si="10"/>
        <v>10</v>
      </c>
      <c r="I155" s="186">
        <f t="shared" si="10"/>
        <v>10</v>
      </c>
    </row>
    <row r="156" spans="2:9" ht="12.75">
      <c r="B156" s="87" t="s">
        <v>762</v>
      </c>
      <c r="C156" s="80" t="s">
        <v>718</v>
      </c>
      <c r="D156" s="80" t="s">
        <v>719</v>
      </c>
      <c r="E156" s="80" t="s">
        <v>8</v>
      </c>
      <c r="F156" s="80" t="s">
        <v>778</v>
      </c>
      <c r="G156" s="80">
        <v>2</v>
      </c>
      <c r="H156" s="186">
        <v>10</v>
      </c>
      <c r="I156" s="186">
        <v>10</v>
      </c>
    </row>
    <row r="157" spans="2:9" ht="12.75">
      <c r="B157" s="104" t="s">
        <v>360</v>
      </c>
      <c r="C157" s="79" t="s">
        <v>720</v>
      </c>
      <c r="D157" s="79"/>
      <c r="E157" s="79"/>
      <c r="F157" s="79"/>
      <c r="G157" s="79"/>
      <c r="H157" s="185">
        <f>H159</f>
        <v>10</v>
      </c>
      <c r="I157" s="185">
        <f>I159</f>
        <v>10</v>
      </c>
    </row>
    <row r="158" spans="2:9" ht="12.75">
      <c r="B158" s="96" t="s">
        <v>762</v>
      </c>
      <c r="C158" s="35"/>
      <c r="D158" s="80"/>
      <c r="E158" s="80"/>
      <c r="F158" s="80"/>
      <c r="G158" s="80" t="s">
        <v>751</v>
      </c>
      <c r="H158" s="186">
        <f>H164</f>
        <v>10</v>
      </c>
      <c r="I158" s="186">
        <f>I164</f>
        <v>10</v>
      </c>
    </row>
    <row r="159" spans="2:9" ht="25.5">
      <c r="B159" s="87" t="s">
        <v>362</v>
      </c>
      <c r="C159" s="80" t="s">
        <v>720</v>
      </c>
      <c r="D159" s="80" t="s">
        <v>721</v>
      </c>
      <c r="E159" s="80"/>
      <c r="F159" s="80"/>
      <c r="G159" s="80"/>
      <c r="H159" s="186">
        <f aca="true" t="shared" si="11" ref="H159:I163">H160</f>
        <v>10</v>
      </c>
      <c r="I159" s="186">
        <f t="shared" si="11"/>
        <v>10</v>
      </c>
    </row>
    <row r="160" spans="2:9" ht="12.75">
      <c r="B160" s="96" t="s">
        <v>764</v>
      </c>
      <c r="C160" s="80" t="s">
        <v>720</v>
      </c>
      <c r="D160" s="80" t="s">
        <v>721</v>
      </c>
      <c r="E160" s="121" t="s">
        <v>765</v>
      </c>
      <c r="F160" s="80"/>
      <c r="G160" s="80"/>
      <c r="H160" s="186">
        <f t="shared" si="11"/>
        <v>10</v>
      </c>
      <c r="I160" s="186">
        <f t="shared" si="11"/>
        <v>10</v>
      </c>
    </row>
    <row r="161" spans="2:9" ht="25.5">
      <c r="B161" s="87" t="s">
        <v>9</v>
      </c>
      <c r="C161" s="80" t="s">
        <v>720</v>
      </c>
      <c r="D161" s="80" t="s">
        <v>721</v>
      </c>
      <c r="E161" s="80" t="s">
        <v>10</v>
      </c>
      <c r="F161" s="80"/>
      <c r="G161" s="80"/>
      <c r="H161" s="186">
        <f t="shared" si="11"/>
        <v>10</v>
      </c>
      <c r="I161" s="186">
        <f t="shared" si="11"/>
        <v>10</v>
      </c>
    </row>
    <row r="162" spans="2:9" ht="12.75">
      <c r="B162" s="96" t="s">
        <v>775</v>
      </c>
      <c r="C162" s="80" t="s">
        <v>720</v>
      </c>
      <c r="D162" s="80" t="s">
        <v>721</v>
      </c>
      <c r="E162" s="80" t="s">
        <v>10</v>
      </c>
      <c r="F162" s="80" t="s">
        <v>776</v>
      </c>
      <c r="G162" s="80"/>
      <c r="H162" s="186">
        <f t="shared" si="11"/>
        <v>10</v>
      </c>
      <c r="I162" s="186">
        <f t="shared" si="11"/>
        <v>10</v>
      </c>
    </row>
    <row r="163" spans="2:9" ht="12.75">
      <c r="B163" s="96" t="s">
        <v>777</v>
      </c>
      <c r="C163" s="80" t="s">
        <v>720</v>
      </c>
      <c r="D163" s="80" t="s">
        <v>721</v>
      </c>
      <c r="E163" s="80" t="s">
        <v>10</v>
      </c>
      <c r="F163" s="80" t="s">
        <v>778</v>
      </c>
      <c r="G163" s="80"/>
      <c r="H163" s="186">
        <f t="shared" si="11"/>
        <v>10</v>
      </c>
      <c r="I163" s="186">
        <f t="shared" si="11"/>
        <v>10</v>
      </c>
    </row>
    <row r="164" spans="2:9" ht="12.75">
      <c r="B164" s="87" t="s">
        <v>762</v>
      </c>
      <c r="C164" s="80" t="s">
        <v>720</v>
      </c>
      <c r="D164" s="80" t="s">
        <v>721</v>
      </c>
      <c r="E164" s="80" t="s">
        <v>10</v>
      </c>
      <c r="F164" s="80" t="s">
        <v>778</v>
      </c>
      <c r="G164" s="80">
        <v>2</v>
      </c>
      <c r="H164" s="186">
        <v>10</v>
      </c>
      <c r="I164" s="186">
        <v>10</v>
      </c>
    </row>
    <row r="165" spans="2:9" ht="12.75">
      <c r="B165" s="104" t="s">
        <v>342</v>
      </c>
      <c r="C165" s="79" t="s">
        <v>722</v>
      </c>
      <c r="D165" s="79"/>
      <c r="E165" s="79"/>
      <c r="F165" s="79"/>
      <c r="G165" s="79"/>
      <c r="H165" s="185">
        <f>H167+H173+H179</f>
        <v>4656</v>
      </c>
      <c r="I165" s="185">
        <f>I167+I173+I179</f>
        <v>3936</v>
      </c>
    </row>
    <row r="166" spans="2:9" ht="12.75">
      <c r="B166" s="96" t="s">
        <v>762</v>
      </c>
      <c r="C166" s="35"/>
      <c r="D166" s="35"/>
      <c r="E166" s="35"/>
      <c r="F166" s="35"/>
      <c r="G166" s="35">
        <v>2</v>
      </c>
      <c r="H166" s="186">
        <f>H172+H178+H184</f>
        <v>4656</v>
      </c>
      <c r="I166" s="186">
        <f>I172+I178+I184</f>
        <v>3936</v>
      </c>
    </row>
    <row r="167" spans="2:9" ht="12.75">
      <c r="B167" s="87" t="s">
        <v>695</v>
      </c>
      <c r="C167" s="80" t="s">
        <v>722</v>
      </c>
      <c r="D167" s="80" t="s">
        <v>694</v>
      </c>
      <c r="E167" s="80"/>
      <c r="F167" s="80"/>
      <c r="G167" s="80"/>
      <c r="H167" s="186">
        <f aca="true" t="shared" si="12" ref="H167:I171">H168</f>
        <v>55</v>
      </c>
      <c r="I167" s="186">
        <f t="shared" si="12"/>
        <v>55</v>
      </c>
    </row>
    <row r="168" spans="2:9" ht="25.5">
      <c r="B168" s="87" t="s">
        <v>513</v>
      </c>
      <c r="C168" s="80" t="s">
        <v>722</v>
      </c>
      <c r="D168" s="80" t="s">
        <v>694</v>
      </c>
      <c r="E168" s="80" t="s">
        <v>11</v>
      </c>
      <c r="F168" s="80"/>
      <c r="G168" s="80"/>
      <c r="H168" s="186">
        <f t="shared" si="12"/>
        <v>55</v>
      </c>
      <c r="I168" s="186">
        <f t="shared" si="12"/>
        <v>55</v>
      </c>
    </row>
    <row r="169" spans="2:9" ht="25.5">
      <c r="B169" s="87" t="s">
        <v>514</v>
      </c>
      <c r="C169" s="80" t="s">
        <v>722</v>
      </c>
      <c r="D169" s="80" t="s">
        <v>694</v>
      </c>
      <c r="E169" s="80" t="s">
        <v>12</v>
      </c>
      <c r="F169" s="80"/>
      <c r="G169" s="80"/>
      <c r="H169" s="186">
        <f t="shared" si="12"/>
        <v>55</v>
      </c>
      <c r="I169" s="186">
        <f t="shared" si="12"/>
        <v>55</v>
      </c>
    </row>
    <row r="170" spans="2:9" ht="25.5">
      <c r="B170" s="87" t="s">
        <v>13</v>
      </c>
      <c r="C170" s="80" t="s">
        <v>722</v>
      </c>
      <c r="D170" s="80" t="s">
        <v>694</v>
      </c>
      <c r="E170" s="80" t="s">
        <v>12</v>
      </c>
      <c r="F170" s="80" t="s">
        <v>14</v>
      </c>
      <c r="G170" s="80"/>
      <c r="H170" s="186">
        <f t="shared" si="12"/>
        <v>55</v>
      </c>
      <c r="I170" s="186">
        <f t="shared" si="12"/>
        <v>55</v>
      </c>
    </row>
    <row r="171" spans="2:9" ht="12.75">
      <c r="B171" s="87" t="s">
        <v>210</v>
      </c>
      <c r="C171" s="80" t="s">
        <v>722</v>
      </c>
      <c r="D171" s="80" t="s">
        <v>694</v>
      </c>
      <c r="E171" s="80" t="s">
        <v>12</v>
      </c>
      <c r="F171" s="80" t="s">
        <v>211</v>
      </c>
      <c r="G171" s="80"/>
      <c r="H171" s="186">
        <f t="shared" si="12"/>
        <v>55</v>
      </c>
      <c r="I171" s="186">
        <f t="shared" si="12"/>
        <v>55</v>
      </c>
    </row>
    <row r="172" spans="2:9" ht="12.75">
      <c r="B172" s="87" t="s">
        <v>762</v>
      </c>
      <c r="C172" s="80" t="s">
        <v>722</v>
      </c>
      <c r="D172" s="80" t="s">
        <v>694</v>
      </c>
      <c r="E172" s="80" t="s">
        <v>12</v>
      </c>
      <c r="F172" s="80" t="s">
        <v>211</v>
      </c>
      <c r="G172" s="80">
        <v>2</v>
      </c>
      <c r="H172" s="186">
        <v>55</v>
      </c>
      <c r="I172" s="186">
        <v>55</v>
      </c>
    </row>
    <row r="173" spans="2:9" ht="12.75">
      <c r="B173" s="87" t="s">
        <v>711</v>
      </c>
      <c r="C173" s="80" t="s">
        <v>722</v>
      </c>
      <c r="D173" s="80" t="s">
        <v>710</v>
      </c>
      <c r="E173" s="80"/>
      <c r="F173" s="80"/>
      <c r="G173" s="80"/>
      <c r="H173" s="186">
        <f aca="true" t="shared" si="13" ref="H173:I177">H174</f>
        <v>400</v>
      </c>
      <c r="I173" s="186">
        <f t="shared" si="13"/>
        <v>400</v>
      </c>
    </row>
    <row r="174" spans="2:9" ht="12.75">
      <c r="B174" s="96" t="s">
        <v>764</v>
      </c>
      <c r="C174" s="80" t="s">
        <v>722</v>
      </c>
      <c r="D174" s="80" t="s">
        <v>710</v>
      </c>
      <c r="E174" s="121" t="s">
        <v>765</v>
      </c>
      <c r="F174" s="80"/>
      <c r="G174" s="80"/>
      <c r="H174" s="186">
        <f t="shared" si="13"/>
        <v>400</v>
      </c>
      <c r="I174" s="186">
        <f t="shared" si="13"/>
        <v>400</v>
      </c>
    </row>
    <row r="175" spans="2:9" ht="12.75">
      <c r="B175" s="96" t="s">
        <v>15</v>
      </c>
      <c r="C175" s="80" t="s">
        <v>722</v>
      </c>
      <c r="D175" s="80" t="s">
        <v>710</v>
      </c>
      <c r="E175" s="121" t="s">
        <v>16</v>
      </c>
      <c r="F175" s="80"/>
      <c r="G175" s="80"/>
      <c r="H175" s="186">
        <f t="shared" si="13"/>
        <v>400</v>
      </c>
      <c r="I175" s="186">
        <f t="shared" si="13"/>
        <v>400</v>
      </c>
    </row>
    <row r="176" spans="2:9" ht="12.75">
      <c r="B176" s="96" t="s">
        <v>780</v>
      </c>
      <c r="C176" s="80" t="s">
        <v>722</v>
      </c>
      <c r="D176" s="80" t="s">
        <v>710</v>
      </c>
      <c r="E176" s="121" t="s">
        <v>16</v>
      </c>
      <c r="F176" s="80" t="s">
        <v>472</v>
      </c>
      <c r="G176" s="80"/>
      <c r="H176" s="186">
        <f t="shared" si="13"/>
        <v>400</v>
      </c>
      <c r="I176" s="186">
        <f t="shared" si="13"/>
        <v>400</v>
      </c>
    </row>
    <row r="177" spans="2:9" ht="25.5">
      <c r="B177" s="87" t="s">
        <v>551</v>
      </c>
      <c r="C177" s="80" t="s">
        <v>722</v>
      </c>
      <c r="D177" s="80" t="s">
        <v>710</v>
      </c>
      <c r="E177" s="121" t="s">
        <v>16</v>
      </c>
      <c r="F177" s="80" t="s">
        <v>550</v>
      </c>
      <c r="G177" s="80"/>
      <c r="H177" s="186">
        <f t="shared" si="13"/>
        <v>400</v>
      </c>
      <c r="I177" s="186">
        <f t="shared" si="13"/>
        <v>400</v>
      </c>
    </row>
    <row r="178" spans="2:9" ht="12.75">
      <c r="B178" s="87" t="s">
        <v>762</v>
      </c>
      <c r="C178" s="80" t="s">
        <v>722</v>
      </c>
      <c r="D178" s="80" t="s">
        <v>710</v>
      </c>
      <c r="E178" s="121" t="s">
        <v>16</v>
      </c>
      <c r="F178" s="80" t="s">
        <v>550</v>
      </c>
      <c r="G178" s="80">
        <v>2</v>
      </c>
      <c r="H178" s="186">
        <v>400</v>
      </c>
      <c r="I178" s="186">
        <v>400</v>
      </c>
    </row>
    <row r="179" spans="2:9" ht="12.75">
      <c r="B179" s="87" t="s">
        <v>155</v>
      </c>
      <c r="C179" s="80" t="s">
        <v>722</v>
      </c>
      <c r="D179" s="80" t="s">
        <v>154</v>
      </c>
      <c r="E179" s="80"/>
      <c r="F179" s="80"/>
      <c r="G179" s="80"/>
      <c r="H179" s="186">
        <f aca="true" t="shared" si="14" ref="H179:I183">H180</f>
        <v>4201</v>
      </c>
      <c r="I179" s="186">
        <f t="shared" si="14"/>
        <v>3481</v>
      </c>
    </row>
    <row r="180" spans="2:9" ht="25.5">
      <c r="B180" s="226" t="s">
        <v>56</v>
      </c>
      <c r="C180" s="80" t="s">
        <v>722</v>
      </c>
      <c r="D180" s="80" t="s">
        <v>154</v>
      </c>
      <c r="E180" s="211" t="s">
        <v>46</v>
      </c>
      <c r="F180" s="80"/>
      <c r="G180" s="80"/>
      <c r="H180" s="186">
        <f t="shared" si="14"/>
        <v>4201</v>
      </c>
      <c r="I180" s="186">
        <f t="shared" si="14"/>
        <v>3481</v>
      </c>
    </row>
    <row r="181" spans="2:9" ht="25.5">
      <c r="B181" s="217" t="s">
        <v>493</v>
      </c>
      <c r="C181" s="80" t="s">
        <v>722</v>
      </c>
      <c r="D181" s="80" t="s">
        <v>154</v>
      </c>
      <c r="E181" s="211" t="s">
        <v>47</v>
      </c>
      <c r="F181" s="80"/>
      <c r="G181" s="80"/>
      <c r="H181" s="186">
        <f t="shared" si="14"/>
        <v>4201</v>
      </c>
      <c r="I181" s="186">
        <f t="shared" si="14"/>
        <v>3481</v>
      </c>
    </row>
    <row r="182" spans="2:9" ht="12.75">
      <c r="B182" s="96" t="s">
        <v>775</v>
      </c>
      <c r="C182" s="80" t="s">
        <v>722</v>
      </c>
      <c r="D182" s="80" t="s">
        <v>154</v>
      </c>
      <c r="E182" s="211" t="s">
        <v>47</v>
      </c>
      <c r="F182" s="80" t="s">
        <v>776</v>
      </c>
      <c r="G182" s="80"/>
      <c r="H182" s="186">
        <f t="shared" si="14"/>
        <v>4201</v>
      </c>
      <c r="I182" s="186">
        <f t="shared" si="14"/>
        <v>3481</v>
      </c>
    </row>
    <row r="183" spans="2:9" ht="12.75">
      <c r="B183" s="96" t="s">
        <v>777</v>
      </c>
      <c r="C183" s="80" t="s">
        <v>722</v>
      </c>
      <c r="D183" s="80" t="s">
        <v>154</v>
      </c>
      <c r="E183" s="211" t="s">
        <v>47</v>
      </c>
      <c r="F183" s="80" t="s">
        <v>778</v>
      </c>
      <c r="G183" s="80"/>
      <c r="H183" s="186">
        <f t="shared" si="14"/>
        <v>4201</v>
      </c>
      <c r="I183" s="186">
        <f t="shared" si="14"/>
        <v>3481</v>
      </c>
    </row>
    <row r="184" spans="2:9" ht="12.75">
      <c r="B184" s="87" t="s">
        <v>762</v>
      </c>
      <c r="C184" s="80" t="s">
        <v>722</v>
      </c>
      <c r="D184" s="80" t="s">
        <v>154</v>
      </c>
      <c r="E184" s="211" t="s">
        <v>47</v>
      </c>
      <c r="F184" s="80" t="s">
        <v>778</v>
      </c>
      <c r="G184" s="80">
        <v>2</v>
      </c>
      <c r="H184" s="186">
        <v>4201</v>
      </c>
      <c r="I184" s="186">
        <v>3481</v>
      </c>
    </row>
    <row r="185" spans="2:9" ht="12.75">
      <c r="B185" s="104" t="s">
        <v>343</v>
      </c>
      <c r="C185" s="79" t="s">
        <v>723</v>
      </c>
      <c r="D185" s="79"/>
      <c r="E185" s="79"/>
      <c r="F185" s="79"/>
      <c r="G185" s="79"/>
      <c r="H185" s="185">
        <f>H187+H197</f>
        <v>659.4000000000001</v>
      </c>
      <c r="I185" s="185">
        <f>I187+I197</f>
        <v>696.7</v>
      </c>
    </row>
    <row r="186" spans="2:9" ht="12.75">
      <c r="B186" s="96" t="s">
        <v>762</v>
      </c>
      <c r="C186" s="35"/>
      <c r="D186" s="35"/>
      <c r="E186" s="35"/>
      <c r="F186" s="35"/>
      <c r="G186" s="35">
        <v>2</v>
      </c>
      <c r="H186" s="186">
        <f>H192+H196+H202</f>
        <v>659.4000000000001</v>
      </c>
      <c r="I186" s="186">
        <f>I192+I196+I202</f>
        <v>696.7</v>
      </c>
    </row>
    <row r="187" spans="2:9" ht="12.75">
      <c r="B187" s="87" t="s">
        <v>656</v>
      </c>
      <c r="C187" s="80" t="s">
        <v>723</v>
      </c>
      <c r="D187" s="80" t="s">
        <v>655</v>
      </c>
      <c r="E187" s="80"/>
      <c r="F187" s="80"/>
      <c r="G187" s="80"/>
      <c r="H187" s="186">
        <f>H188</f>
        <v>559.4000000000001</v>
      </c>
      <c r="I187" s="186">
        <f>I188</f>
        <v>596.7</v>
      </c>
    </row>
    <row r="188" spans="2:9" ht="12.75">
      <c r="B188" s="96" t="s">
        <v>764</v>
      </c>
      <c r="C188" s="80" t="s">
        <v>723</v>
      </c>
      <c r="D188" s="80" t="s">
        <v>655</v>
      </c>
      <c r="E188" s="97" t="s">
        <v>765</v>
      </c>
      <c r="F188" s="80"/>
      <c r="G188" s="80"/>
      <c r="H188" s="186">
        <f>H193+H189</f>
        <v>559.4000000000001</v>
      </c>
      <c r="I188" s="186">
        <f>I193+I189</f>
        <v>596.7</v>
      </c>
    </row>
    <row r="189" spans="2:9" ht="25.5">
      <c r="B189" s="155" t="s">
        <v>102</v>
      </c>
      <c r="C189" s="80" t="s">
        <v>723</v>
      </c>
      <c r="D189" s="80" t="s">
        <v>655</v>
      </c>
      <c r="E189" s="80" t="s">
        <v>101</v>
      </c>
      <c r="F189" s="80"/>
      <c r="G189" s="80"/>
      <c r="H189" s="186">
        <f aca="true" t="shared" si="15" ref="H189:I191">H190</f>
        <v>262.8</v>
      </c>
      <c r="I189" s="186">
        <f t="shared" si="15"/>
        <v>279.9</v>
      </c>
    </row>
    <row r="190" spans="2:9" ht="12.75">
      <c r="B190" s="96" t="s">
        <v>775</v>
      </c>
      <c r="C190" s="80" t="s">
        <v>723</v>
      </c>
      <c r="D190" s="80" t="s">
        <v>655</v>
      </c>
      <c r="E190" s="80" t="s">
        <v>101</v>
      </c>
      <c r="F190" s="80" t="s">
        <v>776</v>
      </c>
      <c r="G190" s="156"/>
      <c r="H190" s="186">
        <f t="shared" si="15"/>
        <v>262.8</v>
      </c>
      <c r="I190" s="186">
        <f t="shared" si="15"/>
        <v>279.9</v>
      </c>
    </row>
    <row r="191" spans="2:9" ht="12.75">
      <c r="B191" s="96" t="s">
        <v>777</v>
      </c>
      <c r="C191" s="80" t="s">
        <v>723</v>
      </c>
      <c r="D191" s="80" t="s">
        <v>655</v>
      </c>
      <c r="E191" s="80" t="s">
        <v>101</v>
      </c>
      <c r="F191" s="80" t="s">
        <v>778</v>
      </c>
      <c r="G191" s="80"/>
      <c r="H191" s="186">
        <f t="shared" si="15"/>
        <v>262.8</v>
      </c>
      <c r="I191" s="186">
        <f t="shared" si="15"/>
        <v>279.9</v>
      </c>
    </row>
    <row r="192" spans="2:9" ht="12.75">
      <c r="B192" s="87" t="s">
        <v>762</v>
      </c>
      <c r="C192" s="80" t="s">
        <v>723</v>
      </c>
      <c r="D192" s="80" t="s">
        <v>655</v>
      </c>
      <c r="E192" s="80" t="s">
        <v>101</v>
      </c>
      <c r="F192" s="80" t="s">
        <v>778</v>
      </c>
      <c r="G192" s="80">
        <v>2</v>
      </c>
      <c r="H192" s="186">
        <v>262.8</v>
      </c>
      <c r="I192" s="186">
        <v>279.9</v>
      </c>
    </row>
    <row r="193" spans="2:9" ht="25.5">
      <c r="B193" s="155" t="s">
        <v>658</v>
      </c>
      <c r="C193" s="80" t="s">
        <v>723</v>
      </c>
      <c r="D193" s="80" t="s">
        <v>655</v>
      </c>
      <c r="E193" s="80" t="s">
        <v>657</v>
      </c>
      <c r="F193" s="80"/>
      <c r="G193" s="80"/>
      <c r="H193" s="186">
        <f aca="true" t="shared" si="16" ref="H193:I195">H194</f>
        <v>296.6</v>
      </c>
      <c r="I193" s="186">
        <f t="shared" si="16"/>
        <v>316.8</v>
      </c>
    </row>
    <row r="194" spans="2:9" ht="12.75">
      <c r="B194" s="96" t="s">
        <v>780</v>
      </c>
      <c r="C194" s="80" t="s">
        <v>723</v>
      </c>
      <c r="D194" s="80" t="s">
        <v>655</v>
      </c>
      <c r="E194" s="80" t="s">
        <v>657</v>
      </c>
      <c r="F194" s="105">
        <v>800</v>
      </c>
      <c r="G194" s="156"/>
      <c r="H194" s="186">
        <f t="shared" si="16"/>
        <v>296.6</v>
      </c>
      <c r="I194" s="186">
        <f t="shared" si="16"/>
        <v>316.8</v>
      </c>
    </row>
    <row r="195" spans="2:9" ht="25.5">
      <c r="B195" s="87" t="s">
        <v>551</v>
      </c>
      <c r="C195" s="80" t="s">
        <v>723</v>
      </c>
      <c r="D195" s="80" t="s">
        <v>655</v>
      </c>
      <c r="E195" s="80" t="s">
        <v>657</v>
      </c>
      <c r="F195" s="80" t="s">
        <v>550</v>
      </c>
      <c r="G195" s="80"/>
      <c r="H195" s="186">
        <f t="shared" si="16"/>
        <v>296.6</v>
      </c>
      <c r="I195" s="186">
        <f t="shared" si="16"/>
        <v>316.8</v>
      </c>
    </row>
    <row r="196" spans="2:9" ht="12.75">
      <c r="B196" s="87" t="s">
        <v>762</v>
      </c>
      <c r="C196" s="80" t="s">
        <v>723</v>
      </c>
      <c r="D196" s="80" t="s">
        <v>655</v>
      </c>
      <c r="E196" s="80" t="s">
        <v>657</v>
      </c>
      <c r="F196" s="80" t="s">
        <v>550</v>
      </c>
      <c r="G196" s="80">
        <v>2</v>
      </c>
      <c r="H196" s="186">
        <v>296.6</v>
      </c>
      <c r="I196" s="186">
        <v>316.8</v>
      </c>
    </row>
    <row r="197" spans="2:9" ht="12.75">
      <c r="B197" s="87" t="s">
        <v>696</v>
      </c>
      <c r="C197" s="80" t="s">
        <v>723</v>
      </c>
      <c r="D197" s="80" t="s">
        <v>697</v>
      </c>
      <c r="E197" s="80"/>
      <c r="F197" s="80"/>
      <c r="G197" s="80"/>
      <c r="H197" s="186">
        <f aca="true" t="shared" si="17" ref="H197:I201">H198</f>
        <v>100</v>
      </c>
      <c r="I197" s="186">
        <f t="shared" si="17"/>
        <v>100</v>
      </c>
    </row>
    <row r="198" spans="2:9" ht="12.75">
      <c r="B198" s="96" t="s">
        <v>764</v>
      </c>
      <c r="C198" s="80" t="s">
        <v>723</v>
      </c>
      <c r="D198" s="80" t="s">
        <v>697</v>
      </c>
      <c r="E198" s="121" t="s">
        <v>765</v>
      </c>
      <c r="F198" s="80"/>
      <c r="G198" s="80"/>
      <c r="H198" s="186">
        <f t="shared" si="17"/>
        <v>100</v>
      </c>
      <c r="I198" s="186">
        <f t="shared" si="17"/>
        <v>100</v>
      </c>
    </row>
    <row r="199" spans="2:9" ht="25.5">
      <c r="B199" s="87" t="s">
        <v>19</v>
      </c>
      <c r="C199" s="80" t="s">
        <v>723</v>
      </c>
      <c r="D199" s="80" t="s">
        <v>697</v>
      </c>
      <c r="E199" s="121" t="s">
        <v>20</v>
      </c>
      <c r="F199" s="80"/>
      <c r="G199" s="80"/>
      <c r="H199" s="186">
        <f t="shared" si="17"/>
        <v>100</v>
      </c>
      <c r="I199" s="186">
        <f t="shared" si="17"/>
        <v>100</v>
      </c>
    </row>
    <row r="200" spans="2:9" ht="12.75">
      <c r="B200" s="96" t="s">
        <v>775</v>
      </c>
      <c r="C200" s="80" t="s">
        <v>723</v>
      </c>
      <c r="D200" s="80" t="s">
        <v>697</v>
      </c>
      <c r="E200" s="121" t="s">
        <v>20</v>
      </c>
      <c r="F200" s="80" t="s">
        <v>776</v>
      </c>
      <c r="G200" s="80"/>
      <c r="H200" s="186">
        <f t="shared" si="17"/>
        <v>100</v>
      </c>
      <c r="I200" s="186">
        <f t="shared" si="17"/>
        <v>100</v>
      </c>
    </row>
    <row r="201" spans="2:9" ht="12.75">
      <c r="B201" s="96" t="s">
        <v>777</v>
      </c>
      <c r="C201" s="80" t="s">
        <v>723</v>
      </c>
      <c r="D201" s="80" t="s">
        <v>697</v>
      </c>
      <c r="E201" s="121" t="s">
        <v>20</v>
      </c>
      <c r="F201" s="80" t="s">
        <v>778</v>
      </c>
      <c r="G201" s="80"/>
      <c r="H201" s="186">
        <f t="shared" si="17"/>
        <v>100</v>
      </c>
      <c r="I201" s="186">
        <f t="shared" si="17"/>
        <v>100</v>
      </c>
    </row>
    <row r="202" spans="2:9" ht="12.75">
      <c r="B202" s="87" t="s">
        <v>762</v>
      </c>
      <c r="C202" s="80" t="s">
        <v>723</v>
      </c>
      <c r="D202" s="80" t="s">
        <v>697</v>
      </c>
      <c r="E202" s="121" t="s">
        <v>20</v>
      </c>
      <c r="F202" s="80" t="s">
        <v>778</v>
      </c>
      <c r="G202" s="80">
        <v>2</v>
      </c>
      <c r="H202" s="186">
        <v>100</v>
      </c>
      <c r="I202" s="186">
        <v>100</v>
      </c>
    </row>
    <row r="203" spans="2:9" ht="12.75">
      <c r="B203" s="104" t="s">
        <v>344</v>
      </c>
      <c r="C203" s="79" t="s">
        <v>724</v>
      </c>
      <c r="D203" s="79"/>
      <c r="E203" s="79"/>
      <c r="F203" s="79"/>
      <c r="G203" s="79"/>
      <c r="H203" s="185">
        <f>H206+H224+H277+H342</f>
        <v>95444.80000000002</v>
      </c>
      <c r="I203" s="185">
        <f>I206+I224+I277+I342</f>
        <v>110754.9</v>
      </c>
    </row>
    <row r="204" spans="2:9" ht="12.75">
      <c r="B204" s="96" t="s">
        <v>762</v>
      </c>
      <c r="C204" s="35"/>
      <c r="D204" s="35"/>
      <c r="E204" s="35"/>
      <c r="F204" s="35"/>
      <c r="G204" s="35">
        <v>2</v>
      </c>
      <c r="H204" s="186">
        <f>H215+H217+H223+H241+H243+H247+H249+H255+H261+H266+H271+H276+H288+H293+H299+H304+H309+H315+H320+H325+H330+H333+H336+H341+H347+H350+H353</f>
        <v>44061.499999999985</v>
      </c>
      <c r="I204" s="186">
        <f>I215+I217+I223+I241+I243+I247+I249+I255+I261+I266+I271+I276+I288+I293+I299+I304+I309+I315+I320+I325+I330+I333+I336+I341+I347+I350+I353</f>
        <v>44519.600000000006</v>
      </c>
    </row>
    <row r="205" spans="2:9" ht="12.75">
      <c r="B205" s="96" t="s">
        <v>739</v>
      </c>
      <c r="C205" s="35"/>
      <c r="D205" s="35"/>
      <c r="E205" s="35"/>
      <c r="F205" s="35"/>
      <c r="G205" s="35">
        <v>3</v>
      </c>
      <c r="H205" s="186">
        <f>H211+H233+H237+H282+H229</f>
        <v>51383.3</v>
      </c>
      <c r="I205" s="186">
        <f>I211+I233+I237+I282+I229</f>
        <v>66235.3</v>
      </c>
    </row>
    <row r="206" spans="2:9" ht="12.75">
      <c r="B206" s="87" t="s">
        <v>345</v>
      </c>
      <c r="C206" s="80" t="s">
        <v>724</v>
      </c>
      <c r="D206" s="80" t="s">
        <v>725</v>
      </c>
      <c r="E206" s="79"/>
      <c r="F206" s="79"/>
      <c r="G206" s="79"/>
      <c r="H206" s="186">
        <f>H207+H218</f>
        <v>18701.300000000003</v>
      </c>
      <c r="I206" s="186">
        <f>I207+I218</f>
        <v>20884.1</v>
      </c>
    </row>
    <row r="207" spans="2:9" ht="12.75">
      <c r="B207" s="96" t="s">
        <v>764</v>
      </c>
      <c r="C207" s="80" t="s">
        <v>724</v>
      </c>
      <c r="D207" s="80" t="s">
        <v>725</v>
      </c>
      <c r="E207" s="121" t="s">
        <v>765</v>
      </c>
      <c r="F207" s="80"/>
      <c r="G207" s="80"/>
      <c r="H207" s="186">
        <f>H212+H208</f>
        <v>18691.300000000003</v>
      </c>
      <c r="I207" s="186">
        <f>I212+I208</f>
        <v>20874.1</v>
      </c>
    </row>
    <row r="208" spans="2:9" ht="76.5">
      <c r="B208" s="96" t="s">
        <v>800</v>
      </c>
      <c r="C208" s="80" t="s">
        <v>724</v>
      </c>
      <c r="D208" s="80" t="s">
        <v>725</v>
      </c>
      <c r="E208" s="115" t="s">
        <v>23</v>
      </c>
      <c r="F208" s="35"/>
      <c r="G208" s="80"/>
      <c r="H208" s="186">
        <f aca="true" t="shared" si="18" ref="H208:I210">H209</f>
        <v>6935</v>
      </c>
      <c r="I208" s="186">
        <f t="shared" si="18"/>
        <v>9015.5</v>
      </c>
    </row>
    <row r="209" spans="2:9" ht="25.5">
      <c r="B209" s="87" t="s">
        <v>13</v>
      </c>
      <c r="C209" s="80" t="s">
        <v>724</v>
      </c>
      <c r="D209" s="80" t="s">
        <v>725</v>
      </c>
      <c r="E209" s="115" t="s">
        <v>23</v>
      </c>
      <c r="F209" s="80" t="s">
        <v>14</v>
      </c>
      <c r="G209" s="80"/>
      <c r="H209" s="186">
        <f t="shared" si="18"/>
        <v>6935</v>
      </c>
      <c r="I209" s="186">
        <f t="shared" si="18"/>
        <v>9015.5</v>
      </c>
    </row>
    <row r="210" spans="2:9" ht="25.5">
      <c r="B210" s="87" t="s">
        <v>294</v>
      </c>
      <c r="C210" s="80" t="s">
        <v>724</v>
      </c>
      <c r="D210" s="80" t="s">
        <v>725</v>
      </c>
      <c r="E210" s="115" t="s">
        <v>23</v>
      </c>
      <c r="F210" s="80" t="s">
        <v>293</v>
      </c>
      <c r="G210" s="80"/>
      <c r="H210" s="186">
        <f t="shared" si="18"/>
        <v>6935</v>
      </c>
      <c r="I210" s="186">
        <f t="shared" si="18"/>
        <v>9015.5</v>
      </c>
    </row>
    <row r="211" spans="2:9" ht="12.75">
      <c r="B211" s="87" t="s">
        <v>739</v>
      </c>
      <c r="C211" s="80" t="s">
        <v>724</v>
      </c>
      <c r="D211" s="80" t="s">
        <v>725</v>
      </c>
      <c r="E211" s="115" t="s">
        <v>23</v>
      </c>
      <c r="F211" s="80" t="s">
        <v>293</v>
      </c>
      <c r="G211" s="80">
        <v>3</v>
      </c>
      <c r="H211" s="186">
        <v>6935</v>
      </c>
      <c r="I211" s="186">
        <v>9015.5</v>
      </c>
    </row>
    <row r="212" spans="2:9" ht="25.5">
      <c r="B212" s="87" t="s">
        <v>21</v>
      </c>
      <c r="C212" s="80" t="s">
        <v>724</v>
      </c>
      <c r="D212" s="80" t="s">
        <v>725</v>
      </c>
      <c r="E212" s="121" t="s">
        <v>22</v>
      </c>
      <c r="F212" s="80"/>
      <c r="G212" s="80"/>
      <c r="H212" s="186">
        <f>H213</f>
        <v>11756.300000000001</v>
      </c>
      <c r="I212" s="186">
        <f>I213</f>
        <v>11858.6</v>
      </c>
    </row>
    <row r="213" spans="2:9" ht="25.5">
      <c r="B213" s="87" t="s">
        <v>13</v>
      </c>
      <c r="C213" s="80" t="s">
        <v>724</v>
      </c>
      <c r="D213" s="80" t="s">
        <v>725</v>
      </c>
      <c r="E213" s="121" t="s">
        <v>22</v>
      </c>
      <c r="F213" s="80" t="s">
        <v>14</v>
      </c>
      <c r="G213" s="80"/>
      <c r="H213" s="186">
        <f>H214+H216</f>
        <v>11756.300000000001</v>
      </c>
      <c r="I213" s="186">
        <f>I214+I216</f>
        <v>11858.6</v>
      </c>
    </row>
    <row r="214" spans="2:9" ht="25.5">
      <c r="B214" s="87" t="s">
        <v>294</v>
      </c>
      <c r="C214" s="80" t="s">
        <v>724</v>
      </c>
      <c r="D214" s="80" t="s">
        <v>725</v>
      </c>
      <c r="E214" s="121" t="s">
        <v>22</v>
      </c>
      <c r="F214" s="80" t="s">
        <v>293</v>
      </c>
      <c r="G214" s="80"/>
      <c r="H214" s="186">
        <f>H215</f>
        <v>11423.7</v>
      </c>
      <c r="I214" s="186">
        <f>I215</f>
        <v>11558.6</v>
      </c>
    </row>
    <row r="215" spans="2:9" ht="12.75">
      <c r="B215" s="87" t="s">
        <v>762</v>
      </c>
      <c r="C215" s="80" t="s">
        <v>724</v>
      </c>
      <c r="D215" s="80" t="s">
        <v>725</v>
      </c>
      <c r="E215" s="121" t="s">
        <v>22</v>
      </c>
      <c r="F215" s="80" t="s">
        <v>293</v>
      </c>
      <c r="G215" s="80">
        <v>2</v>
      </c>
      <c r="H215" s="187">
        <v>11423.7</v>
      </c>
      <c r="I215" s="187">
        <v>11558.6</v>
      </c>
    </row>
    <row r="216" spans="2:9" ht="12.75">
      <c r="B216" s="87" t="s">
        <v>210</v>
      </c>
      <c r="C216" s="80" t="s">
        <v>724</v>
      </c>
      <c r="D216" s="80" t="s">
        <v>725</v>
      </c>
      <c r="E216" s="121" t="s">
        <v>22</v>
      </c>
      <c r="F216" s="35">
        <v>612</v>
      </c>
      <c r="G216" s="80"/>
      <c r="H216" s="186">
        <f>H217</f>
        <v>332.6</v>
      </c>
      <c r="I216" s="186">
        <f>I217</f>
        <v>300</v>
      </c>
    </row>
    <row r="217" spans="2:9" ht="12.75">
      <c r="B217" s="87" t="s">
        <v>762</v>
      </c>
      <c r="C217" s="80" t="s">
        <v>724</v>
      </c>
      <c r="D217" s="80" t="s">
        <v>725</v>
      </c>
      <c r="E217" s="121" t="s">
        <v>22</v>
      </c>
      <c r="F217" s="35">
        <v>612</v>
      </c>
      <c r="G217" s="80">
        <v>2</v>
      </c>
      <c r="H217" s="186">
        <v>332.6</v>
      </c>
      <c r="I217" s="186">
        <v>300</v>
      </c>
    </row>
    <row r="218" spans="2:9" ht="25.5">
      <c r="B218" s="87" t="s">
        <v>672</v>
      </c>
      <c r="C218" s="80" t="s">
        <v>724</v>
      </c>
      <c r="D218" s="80" t="s">
        <v>725</v>
      </c>
      <c r="E218" s="121" t="s">
        <v>446</v>
      </c>
      <c r="F218" s="35"/>
      <c r="G218" s="80"/>
      <c r="H218" s="186">
        <f aca="true" t="shared" si="19" ref="H218:I222">H219</f>
        <v>10</v>
      </c>
      <c r="I218" s="186">
        <f t="shared" si="19"/>
        <v>10</v>
      </c>
    </row>
    <row r="219" spans="2:9" ht="25.5">
      <c r="B219" s="87" t="s">
        <v>675</v>
      </c>
      <c r="C219" s="80" t="s">
        <v>724</v>
      </c>
      <c r="D219" s="80" t="s">
        <v>725</v>
      </c>
      <c r="E219" s="121" t="s">
        <v>45</v>
      </c>
      <c r="F219" s="35"/>
      <c r="G219" s="80"/>
      <c r="H219" s="186">
        <f t="shared" si="19"/>
        <v>10</v>
      </c>
      <c r="I219" s="186">
        <f t="shared" si="19"/>
        <v>10</v>
      </c>
    </row>
    <row r="220" spans="2:9" ht="38.25">
      <c r="B220" s="87" t="s">
        <v>676</v>
      </c>
      <c r="C220" s="80" t="s">
        <v>724</v>
      </c>
      <c r="D220" s="80" t="s">
        <v>725</v>
      </c>
      <c r="E220" s="115" t="s">
        <v>498</v>
      </c>
      <c r="F220" s="35"/>
      <c r="G220" s="80"/>
      <c r="H220" s="186">
        <f t="shared" si="19"/>
        <v>10</v>
      </c>
      <c r="I220" s="186">
        <f t="shared" si="19"/>
        <v>10</v>
      </c>
    </row>
    <row r="221" spans="2:9" ht="25.5">
      <c r="B221" s="87" t="s">
        <v>13</v>
      </c>
      <c r="C221" s="80" t="s">
        <v>724</v>
      </c>
      <c r="D221" s="80" t="s">
        <v>725</v>
      </c>
      <c r="E221" s="115" t="s">
        <v>498</v>
      </c>
      <c r="F221" s="80" t="s">
        <v>14</v>
      </c>
      <c r="G221" s="80"/>
      <c r="H221" s="186">
        <f t="shared" si="19"/>
        <v>10</v>
      </c>
      <c r="I221" s="186">
        <f t="shared" si="19"/>
        <v>10</v>
      </c>
    </row>
    <row r="222" spans="2:9" ht="12.75">
      <c r="B222" s="87" t="s">
        <v>210</v>
      </c>
      <c r="C222" s="80" t="s">
        <v>724</v>
      </c>
      <c r="D222" s="80" t="s">
        <v>725</v>
      </c>
      <c r="E222" s="115" t="s">
        <v>498</v>
      </c>
      <c r="F222" s="35">
        <v>612</v>
      </c>
      <c r="G222" s="80"/>
      <c r="H222" s="186">
        <f t="shared" si="19"/>
        <v>10</v>
      </c>
      <c r="I222" s="186">
        <f t="shared" si="19"/>
        <v>10</v>
      </c>
    </row>
    <row r="223" spans="2:9" ht="12.75">
      <c r="B223" s="87" t="s">
        <v>762</v>
      </c>
      <c r="C223" s="80" t="s">
        <v>724</v>
      </c>
      <c r="D223" s="80" t="s">
        <v>725</v>
      </c>
      <c r="E223" s="115" t="s">
        <v>498</v>
      </c>
      <c r="F223" s="35">
        <v>612</v>
      </c>
      <c r="G223" s="80">
        <v>2</v>
      </c>
      <c r="H223" s="186">
        <v>10</v>
      </c>
      <c r="I223" s="186">
        <v>10</v>
      </c>
    </row>
    <row r="224" spans="2:9" ht="12.75">
      <c r="B224" s="87" t="s">
        <v>346</v>
      </c>
      <c r="C224" s="80" t="s">
        <v>724</v>
      </c>
      <c r="D224" s="80" t="s">
        <v>726</v>
      </c>
      <c r="E224" s="80"/>
      <c r="F224" s="80"/>
      <c r="G224" s="80"/>
      <c r="H224" s="186">
        <f>H225+H256+H250</f>
        <v>74265.6</v>
      </c>
      <c r="I224" s="186">
        <f>I225+I256+I250</f>
        <v>87344.29999999999</v>
      </c>
    </row>
    <row r="225" spans="2:9" ht="12.75">
      <c r="B225" s="96" t="s">
        <v>764</v>
      </c>
      <c r="C225" s="80" t="s">
        <v>724</v>
      </c>
      <c r="D225" s="80" t="s">
        <v>726</v>
      </c>
      <c r="E225" s="121" t="s">
        <v>765</v>
      </c>
      <c r="F225" s="80"/>
      <c r="G225" s="80"/>
      <c r="H225" s="186">
        <f>H226+H230+H234+H238+H244</f>
        <v>73524.2</v>
      </c>
      <c r="I225" s="186">
        <f>I226+I230+I234+I238+I244</f>
        <v>86584.69999999998</v>
      </c>
    </row>
    <row r="226" spans="2:11" ht="76.5">
      <c r="B226" s="96" t="s">
        <v>800</v>
      </c>
      <c r="C226" s="80" t="s">
        <v>724</v>
      </c>
      <c r="D226" s="80" t="s">
        <v>726</v>
      </c>
      <c r="E226" s="115" t="s">
        <v>23</v>
      </c>
      <c r="F226" s="35"/>
      <c r="G226" s="80"/>
      <c r="H226" s="186">
        <f aca="true" t="shared" si="20" ref="H226:I228">H227</f>
        <v>42570.6</v>
      </c>
      <c r="I226" s="186">
        <f t="shared" si="20"/>
        <v>55342.1</v>
      </c>
      <c r="K226" s="88"/>
    </row>
    <row r="227" spans="2:9" ht="25.5">
      <c r="B227" s="87" t="s">
        <v>13</v>
      </c>
      <c r="C227" s="80" t="s">
        <v>724</v>
      </c>
      <c r="D227" s="80" t="s">
        <v>726</v>
      </c>
      <c r="E227" s="115" t="s">
        <v>23</v>
      </c>
      <c r="F227" s="80" t="s">
        <v>14</v>
      </c>
      <c r="G227" s="80"/>
      <c r="H227" s="186">
        <f t="shared" si="20"/>
        <v>42570.6</v>
      </c>
      <c r="I227" s="186">
        <f t="shared" si="20"/>
        <v>55342.1</v>
      </c>
    </row>
    <row r="228" spans="2:12" ht="25.5">
      <c r="B228" s="87" t="s">
        <v>294</v>
      </c>
      <c r="C228" s="80" t="s">
        <v>724</v>
      </c>
      <c r="D228" s="80" t="s">
        <v>726</v>
      </c>
      <c r="E228" s="115" t="s">
        <v>23</v>
      </c>
      <c r="F228" s="80" t="s">
        <v>293</v>
      </c>
      <c r="G228" s="80"/>
      <c r="H228" s="186">
        <f t="shared" si="20"/>
        <v>42570.6</v>
      </c>
      <c r="I228" s="186">
        <f t="shared" si="20"/>
        <v>55342.1</v>
      </c>
      <c r="K228" s="88"/>
      <c r="L228" s="88"/>
    </row>
    <row r="229" spans="2:10" ht="12.75">
      <c r="B229" s="87" t="s">
        <v>739</v>
      </c>
      <c r="C229" s="80" t="s">
        <v>724</v>
      </c>
      <c r="D229" s="80" t="s">
        <v>726</v>
      </c>
      <c r="E229" s="115" t="s">
        <v>23</v>
      </c>
      <c r="F229" s="80" t="s">
        <v>293</v>
      </c>
      <c r="G229" s="80">
        <v>3</v>
      </c>
      <c r="H229" s="186">
        <v>42570.6</v>
      </c>
      <c r="I229" s="186">
        <v>55342.1</v>
      </c>
      <c r="J229" s="88"/>
    </row>
    <row r="230" spans="2:10" ht="33.75" customHeight="1" hidden="1">
      <c r="B230" s="96" t="s">
        <v>275</v>
      </c>
      <c r="C230" s="80" t="s">
        <v>724</v>
      </c>
      <c r="D230" s="80" t="s">
        <v>726</v>
      </c>
      <c r="E230" s="121" t="s">
        <v>499</v>
      </c>
      <c r="F230" s="79"/>
      <c r="G230" s="79"/>
      <c r="H230" s="186">
        <f aca="true" t="shared" si="21" ref="H230:I232">H231</f>
        <v>0</v>
      </c>
      <c r="I230" s="186">
        <f t="shared" si="21"/>
        <v>0</v>
      </c>
      <c r="J230" s="88"/>
    </row>
    <row r="231" spans="2:9" ht="25.5" hidden="1">
      <c r="B231" s="87" t="s">
        <v>13</v>
      </c>
      <c r="C231" s="80" t="s">
        <v>724</v>
      </c>
      <c r="D231" s="80" t="s">
        <v>726</v>
      </c>
      <c r="E231" s="121" t="s">
        <v>499</v>
      </c>
      <c r="F231" s="80" t="s">
        <v>14</v>
      </c>
      <c r="G231" s="80"/>
      <c r="H231" s="186">
        <f t="shared" si="21"/>
        <v>0</v>
      </c>
      <c r="I231" s="186">
        <f t="shared" si="21"/>
        <v>0</v>
      </c>
    </row>
    <row r="232" spans="2:9" ht="25.5" hidden="1">
      <c r="B232" s="87" t="s">
        <v>294</v>
      </c>
      <c r="C232" s="80" t="s">
        <v>724</v>
      </c>
      <c r="D232" s="80" t="s">
        <v>726</v>
      </c>
      <c r="E232" s="121" t="s">
        <v>499</v>
      </c>
      <c r="F232" s="80" t="s">
        <v>293</v>
      </c>
      <c r="G232" s="80"/>
      <c r="H232" s="186">
        <f t="shared" si="21"/>
        <v>0</v>
      </c>
      <c r="I232" s="186">
        <f t="shared" si="21"/>
        <v>0</v>
      </c>
    </row>
    <row r="233" spans="2:9" ht="12.75" hidden="1">
      <c r="B233" s="87" t="s">
        <v>739</v>
      </c>
      <c r="C233" s="80" t="s">
        <v>724</v>
      </c>
      <c r="D233" s="80" t="s">
        <v>726</v>
      </c>
      <c r="E233" s="121" t="s">
        <v>499</v>
      </c>
      <c r="F233" s="80" t="s">
        <v>293</v>
      </c>
      <c r="G233" s="80">
        <v>3</v>
      </c>
      <c r="H233" s="186"/>
      <c r="I233" s="186"/>
    </row>
    <row r="234" spans="2:9" ht="25.5">
      <c r="B234" s="96" t="s">
        <v>222</v>
      </c>
      <c r="C234" s="80" t="s">
        <v>724</v>
      </c>
      <c r="D234" s="80" t="s">
        <v>726</v>
      </c>
      <c r="E234" s="115" t="s">
        <v>500</v>
      </c>
      <c r="F234" s="121"/>
      <c r="G234" s="79"/>
      <c r="H234" s="186">
        <f aca="true" t="shared" si="22" ref="H234:I236">H235</f>
        <v>1877.7</v>
      </c>
      <c r="I234" s="186">
        <f t="shared" si="22"/>
        <v>1877.7</v>
      </c>
    </row>
    <row r="235" spans="2:9" ht="25.5">
      <c r="B235" s="87" t="s">
        <v>13</v>
      </c>
      <c r="C235" s="80" t="s">
        <v>724</v>
      </c>
      <c r="D235" s="80" t="s">
        <v>726</v>
      </c>
      <c r="E235" s="115" t="s">
        <v>500</v>
      </c>
      <c r="F235" s="80" t="s">
        <v>14</v>
      </c>
      <c r="G235" s="80"/>
      <c r="H235" s="186">
        <f t="shared" si="22"/>
        <v>1877.7</v>
      </c>
      <c r="I235" s="186">
        <f t="shared" si="22"/>
        <v>1877.7</v>
      </c>
    </row>
    <row r="236" spans="2:9" ht="25.5">
      <c r="B236" s="87" t="s">
        <v>294</v>
      </c>
      <c r="C236" s="80" t="s">
        <v>724</v>
      </c>
      <c r="D236" s="80" t="s">
        <v>726</v>
      </c>
      <c r="E236" s="115" t="s">
        <v>500</v>
      </c>
      <c r="F236" s="80" t="s">
        <v>293</v>
      </c>
      <c r="G236" s="80"/>
      <c r="H236" s="186">
        <f t="shared" si="22"/>
        <v>1877.7</v>
      </c>
      <c r="I236" s="186">
        <f t="shared" si="22"/>
        <v>1877.7</v>
      </c>
    </row>
    <row r="237" spans="2:9" ht="12.75">
      <c r="B237" s="87" t="s">
        <v>739</v>
      </c>
      <c r="C237" s="80" t="s">
        <v>724</v>
      </c>
      <c r="D237" s="80" t="s">
        <v>726</v>
      </c>
      <c r="E237" s="115" t="s">
        <v>500</v>
      </c>
      <c r="F237" s="80" t="s">
        <v>293</v>
      </c>
      <c r="G237" s="80">
        <v>3</v>
      </c>
      <c r="H237" s="186">
        <v>1877.7</v>
      </c>
      <c r="I237" s="186">
        <v>1877.7</v>
      </c>
    </row>
    <row r="238" spans="2:9" ht="25.5">
      <c r="B238" s="87" t="s">
        <v>223</v>
      </c>
      <c r="C238" s="80" t="s">
        <v>724</v>
      </c>
      <c r="D238" s="80" t="s">
        <v>726</v>
      </c>
      <c r="E238" s="121" t="s">
        <v>501</v>
      </c>
      <c r="F238" s="80"/>
      <c r="G238" s="80"/>
      <c r="H238" s="186">
        <f>H239</f>
        <v>22310.8</v>
      </c>
      <c r="I238" s="186">
        <f>I239</f>
        <v>22596</v>
      </c>
    </row>
    <row r="239" spans="2:9" ht="25.5">
      <c r="B239" s="87" t="s">
        <v>13</v>
      </c>
      <c r="C239" s="80" t="s">
        <v>724</v>
      </c>
      <c r="D239" s="80" t="s">
        <v>726</v>
      </c>
      <c r="E239" s="121" t="s">
        <v>501</v>
      </c>
      <c r="F239" s="80" t="s">
        <v>14</v>
      </c>
      <c r="G239" s="80"/>
      <c r="H239" s="186">
        <f>H240+H242</f>
        <v>22310.8</v>
      </c>
      <c r="I239" s="186">
        <f>I240+I242</f>
        <v>22596</v>
      </c>
    </row>
    <row r="240" spans="2:9" ht="25.5">
      <c r="B240" s="87" t="s">
        <v>294</v>
      </c>
      <c r="C240" s="80" t="s">
        <v>724</v>
      </c>
      <c r="D240" s="80" t="s">
        <v>726</v>
      </c>
      <c r="E240" s="121" t="s">
        <v>501</v>
      </c>
      <c r="F240" s="80" t="s">
        <v>293</v>
      </c>
      <c r="G240" s="80"/>
      <c r="H240" s="186">
        <f>H241</f>
        <v>22095.8</v>
      </c>
      <c r="I240" s="186">
        <f>I241</f>
        <v>22364</v>
      </c>
    </row>
    <row r="241" spans="2:9" ht="12.75">
      <c r="B241" s="87" t="s">
        <v>762</v>
      </c>
      <c r="C241" s="80" t="s">
        <v>724</v>
      </c>
      <c r="D241" s="80" t="s">
        <v>726</v>
      </c>
      <c r="E241" s="121" t="s">
        <v>501</v>
      </c>
      <c r="F241" s="80" t="s">
        <v>293</v>
      </c>
      <c r="G241" s="80">
        <v>2</v>
      </c>
      <c r="H241" s="186">
        <v>22095.8</v>
      </c>
      <c r="I241" s="186">
        <v>22364</v>
      </c>
    </row>
    <row r="242" spans="2:9" ht="12.75">
      <c r="B242" s="87" t="s">
        <v>210</v>
      </c>
      <c r="C242" s="80" t="s">
        <v>724</v>
      </c>
      <c r="D242" s="80" t="s">
        <v>726</v>
      </c>
      <c r="E242" s="121" t="s">
        <v>501</v>
      </c>
      <c r="F242" s="35">
        <v>612</v>
      </c>
      <c r="G242" s="80"/>
      <c r="H242" s="186">
        <f>H243</f>
        <v>215</v>
      </c>
      <c r="I242" s="186">
        <f>I243</f>
        <v>232</v>
      </c>
    </row>
    <row r="243" spans="2:9" ht="12.75">
      <c r="B243" s="87" t="s">
        <v>762</v>
      </c>
      <c r="C243" s="80" t="s">
        <v>724</v>
      </c>
      <c r="D243" s="80" t="s">
        <v>726</v>
      </c>
      <c r="E243" s="121" t="s">
        <v>501</v>
      </c>
      <c r="F243" s="35">
        <v>612</v>
      </c>
      <c r="G243" s="80">
        <v>2</v>
      </c>
      <c r="H243" s="186">
        <v>215</v>
      </c>
      <c r="I243" s="186">
        <v>232</v>
      </c>
    </row>
    <row r="244" spans="2:9" ht="33" customHeight="1">
      <c r="B244" s="87" t="s">
        <v>224</v>
      </c>
      <c r="C244" s="80" t="s">
        <v>724</v>
      </c>
      <c r="D244" s="80" t="s">
        <v>726</v>
      </c>
      <c r="E244" s="121" t="s">
        <v>502</v>
      </c>
      <c r="F244" s="35"/>
      <c r="G244" s="80"/>
      <c r="H244" s="186">
        <f>H245</f>
        <v>6765.099999999999</v>
      </c>
      <c r="I244" s="186">
        <f>I245</f>
        <v>6768.9</v>
      </c>
    </row>
    <row r="245" spans="2:9" ht="28.5" customHeight="1">
      <c r="B245" s="87" t="s">
        <v>13</v>
      </c>
      <c r="C245" s="80" t="s">
        <v>724</v>
      </c>
      <c r="D245" s="80" t="s">
        <v>726</v>
      </c>
      <c r="E245" s="121" t="s">
        <v>502</v>
      </c>
      <c r="F245" s="80" t="s">
        <v>14</v>
      </c>
      <c r="G245" s="80"/>
      <c r="H245" s="186">
        <f>H246+H248</f>
        <v>6765.099999999999</v>
      </c>
      <c r="I245" s="186">
        <f>I246+I248</f>
        <v>6768.9</v>
      </c>
    </row>
    <row r="246" spans="2:9" ht="25.5">
      <c r="B246" s="87" t="s">
        <v>294</v>
      </c>
      <c r="C246" s="80" t="s">
        <v>724</v>
      </c>
      <c r="D246" s="80" t="s">
        <v>726</v>
      </c>
      <c r="E246" s="121" t="s">
        <v>502</v>
      </c>
      <c r="F246" s="80" t="s">
        <v>293</v>
      </c>
      <c r="G246" s="80"/>
      <c r="H246" s="186">
        <f>H247</f>
        <v>6716.9</v>
      </c>
      <c r="I246" s="186">
        <f>I247</f>
        <v>6713.4</v>
      </c>
    </row>
    <row r="247" spans="2:9" ht="12.75">
      <c r="B247" s="87" t="s">
        <v>762</v>
      </c>
      <c r="C247" s="80" t="s">
        <v>724</v>
      </c>
      <c r="D247" s="80" t="s">
        <v>726</v>
      </c>
      <c r="E247" s="121" t="s">
        <v>502</v>
      </c>
      <c r="F247" s="80" t="s">
        <v>293</v>
      </c>
      <c r="G247" s="80">
        <v>2</v>
      </c>
      <c r="H247" s="186">
        <v>6716.9</v>
      </c>
      <c r="I247" s="186">
        <v>6713.4</v>
      </c>
    </row>
    <row r="248" spans="2:9" ht="12.75">
      <c r="B248" s="87" t="s">
        <v>210</v>
      </c>
      <c r="C248" s="80" t="s">
        <v>724</v>
      </c>
      <c r="D248" s="80" t="s">
        <v>726</v>
      </c>
      <c r="E248" s="121" t="s">
        <v>502</v>
      </c>
      <c r="F248" s="35">
        <v>612</v>
      </c>
      <c r="G248" s="80"/>
      <c r="H248" s="186">
        <f>H249</f>
        <v>48.2</v>
      </c>
      <c r="I248" s="186">
        <f>I249</f>
        <v>55.5</v>
      </c>
    </row>
    <row r="249" spans="2:9" ht="12.75">
      <c r="B249" s="87" t="s">
        <v>762</v>
      </c>
      <c r="C249" s="80" t="s">
        <v>724</v>
      </c>
      <c r="D249" s="80" t="s">
        <v>726</v>
      </c>
      <c r="E249" s="121" t="s">
        <v>502</v>
      </c>
      <c r="F249" s="35">
        <v>612</v>
      </c>
      <c r="G249" s="80">
        <v>2</v>
      </c>
      <c r="H249" s="186">
        <v>48.2</v>
      </c>
      <c r="I249" s="186">
        <v>55.5</v>
      </c>
    </row>
    <row r="250" spans="2:9" ht="12.75">
      <c r="B250" s="101" t="s">
        <v>104</v>
      </c>
      <c r="C250" s="80" t="s">
        <v>724</v>
      </c>
      <c r="D250" s="80" t="s">
        <v>726</v>
      </c>
      <c r="E250" s="80" t="s">
        <v>103</v>
      </c>
      <c r="F250" s="35"/>
      <c r="G250" s="80"/>
      <c r="H250" s="186">
        <f aca="true" t="shared" si="23" ref="H250:I254">H251</f>
        <v>128.8</v>
      </c>
      <c r="I250" s="186">
        <f t="shared" si="23"/>
        <v>147</v>
      </c>
    </row>
    <row r="251" spans="2:9" ht="38.25">
      <c r="B251" s="87" t="s">
        <v>115</v>
      </c>
      <c r="C251" s="80" t="s">
        <v>724</v>
      </c>
      <c r="D251" s="80" t="s">
        <v>726</v>
      </c>
      <c r="E251" s="80" t="s">
        <v>113</v>
      </c>
      <c r="F251" s="80"/>
      <c r="G251" s="80"/>
      <c r="H251" s="186">
        <f t="shared" si="23"/>
        <v>128.8</v>
      </c>
      <c r="I251" s="186">
        <f t="shared" si="23"/>
        <v>147</v>
      </c>
    </row>
    <row r="252" spans="2:9" ht="38.25">
      <c r="B252" s="87" t="s">
        <v>116</v>
      </c>
      <c r="C252" s="80" t="s">
        <v>724</v>
      </c>
      <c r="D252" s="80" t="s">
        <v>726</v>
      </c>
      <c r="E252" s="80" t="s">
        <v>114</v>
      </c>
      <c r="F252" s="80"/>
      <c r="G252" s="80"/>
      <c r="H252" s="186">
        <f t="shared" si="23"/>
        <v>128.8</v>
      </c>
      <c r="I252" s="186">
        <f t="shared" si="23"/>
        <v>147</v>
      </c>
    </row>
    <row r="253" spans="2:9" ht="25.5">
      <c r="B253" s="87" t="s">
        <v>13</v>
      </c>
      <c r="C253" s="80" t="s">
        <v>724</v>
      </c>
      <c r="D253" s="80" t="s">
        <v>726</v>
      </c>
      <c r="E253" s="80" t="s">
        <v>114</v>
      </c>
      <c r="F253" s="80" t="s">
        <v>14</v>
      </c>
      <c r="G253" s="80"/>
      <c r="H253" s="186">
        <f t="shared" si="23"/>
        <v>128.8</v>
      </c>
      <c r="I253" s="186">
        <f t="shared" si="23"/>
        <v>147</v>
      </c>
    </row>
    <row r="254" spans="2:9" ht="12.75">
      <c r="B254" s="87" t="s">
        <v>210</v>
      </c>
      <c r="C254" s="80" t="s">
        <v>724</v>
      </c>
      <c r="D254" s="80" t="s">
        <v>726</v>
      </c>
      <c r="E254" s="80" t="s">
        <v>114</v>
      </c>
      <c r="F254" s="35">
        <v>612</v>
      </c>
      <c r="G254" s="80"/>
      <c r="H254" s="186">
        <f t="shared" si="23"/>
        <v>128.8</v>
      </c>
      <c r="I254" s="186">
        <f t="shared" si="23"/>
        <v>147</v>
      </c>
    </row>
    <row r="255" spans="2:9" ht="12.75">
      <c r="B255" s="87" t="s">
        <v>762</v>
      </c>
      <c r="C255" s="80" t="s">
        <v>724</v>
      </c>
      <c r="D255" s="80" t="s">
        <v>726</v>
      </c>
      <c r="E255" s="80" t="s">
        <v>114</v>
      </c>
      <c r="F255" s="35">
        <v>612</v>
      </c>
      <c r="G255" s="80">
        <v>2</v>
      </c>
      <c r="H255" s="186">
        <v>128.8</v>
      </c>
      <c r="I255" s="186">
        <v>147</v>
      </c>
    </row>
    <row r="256" spans="2:9" ht="25.5">
      <c r="B256" s="87" t="s">
        <v>672</v>
      </c>
      <c r="C256" s="80" t="s">
        <v>724</v>
      </c>
      <c r="D256" s="80" t="s">
        <v>726</v>
      </c>
      <c r="E256" s="121" t="s">
        <v>446</v>
      </c>
      <c r="F256" s="35"/>
      <c r="G256" s="80"/>
      <c r="H256" s="186">
        <f>H257+H262+H267+H272</f>
        <v>612.6</v>
      </c>
      <c r="I256" s="186">
        <f>I257+I262+I267+I272</f>
        <v>612.6</v>
      </c>
    </row>
    <row r="257" spans="2:9" ht="38.25">
      <c r="B257" s="87" t="s">
        <v>673</v>
      </c>
      <c r="C257" s="80" t="s">
        <v>724</v>
      </c>
      <c r="D257" s="80" t="s">
        <v>726</v>
      </c>
      <c r="E257" s="115" t="s">
        <v>1</v>
      </c>
      <c r="F257" s="35"/>
      <c r="G257" s="80"/>
      <c r="H257" s="186">
        <f aca="true" t="shared" si="24" ref="H257:I260">H258</f>
        <v>26.5</v>
      </c>
      <c r="I257" s="186">
        <f t="shared" si="24"/>
        <v>26.5</v>
      </c>
    </row>
    <row r="258" spans="2:9" ht="38.25">
      <c r="B258" s="87" t="s">
        <v>252</v>
      </c>
      <c r="C258" s="80" t="s">
        <v>724</v>
      </c>
      <c r="D258" s="80" t="s">
        <v>726</v>
      </c>
      <c r="E258" s="115" t="s">
        <v>3</v>
      </c>
      <c r="F258" s="35"/>
      <c r="G258" s="80"/>
      <c r="H258" s="186">
        <f t="shared" si="24"/>
        <v>26.5</v>
      </c>
      <c r="I258" s="186">
        <f t="shared" si="24"/>
        <v>26.5</v>
      </c>
    </row>
    <row r="259" spans="2:9" ht="25.5">
      <c r="B259" s="87" t="s">
        <v>13</v>
      </c>
      <c r="C259" s="80" t="s">
        <v>724</v>
      </c>
      <c r="D259" s="80" t="s">
        <v>726</v>
      </c>
      <c r="E259" s="115" t="s">
        <v>3</v>
      </c>
      <c r="F259" s="35">
        <v>600</v>
      </c>
      <c r="G259" s="80"/>
      <c r="H259" s="186">
        <f t="shared" si="24"/>
        <v>26.5</v>
      </c>
      <c r="I259" s="186">
        <f t="shared" si="24"/>
        <v>26.5</v>
      </c>
    </row>
    <row r="260" spans="2:9" ht="12.75">
      <c r="B260" s="87" t="s">
        <v>210</v>
      </c>
      <c r="C260" s="80" t="s">
        <v>724</v>
      </c>
      <c r="D260" s="80" t="s">
        <v>726</v>
      </c>
      <c r="E260" s="115" t="s">
        <v>3</v>
      </c>
      <c r="F260" s="35">
        <v>612</v>
      </c>
      <c r="G260" s="80"/>
      <c r="H260" s="186">
        <f t="shared" si="24"/>
        <v>26.5</v>
      </c>
      <c r="I260" s="186">
        <f t="shared" si="24"/>
        <v>26.5</v>
      </c>
    </row>
    <row r="261" spans="2:9" ht="12.75">
      <c r="B261" s="87" t="s">
        <v>762</v>
      </c>
      <c r="C261" s="80" t="s">
        <v>724</v>
      </c>
      <c r="D261" s="80" t="s">
        <v>726</v>
      </c>
      <c r="E261" s="115" t="s">
        <v>3</v>
      </c>
      <c r="F261" s="35">
        <v>612</v>
      </c>
      <c r="G261" s="80">
        <v>2</v>
      </c>
      <c r="H261" s="186">
        <v>26.5</v>
      </c>
      <c r="I261" s="186">
        <v>26.5</v>
      </c>
    </row>
    <row r="262" spans="2:9" ht="25.5">
      <c r="B262" s="87" t="s">
        <v>675</v>
      </c>
      <c r="C262" s="80" t="s">
        <v>724</v>
      </c>
      <c r="D262" s="80" t="s">
        <v>726</v>
      </c>
      <c r="E262" s="115" t="s">
        <v>45</v>
      </c>
      <c r="F262" s="35"/>
      <c r="G262" s="80"/>
      <c r="H262" s="186">
        <f aca="true" t="shared" si="25" ref="H262:I265">H263</f>
        <v>20</v>
      </c>
      <c r="I262" s="186">
        <f t="shared" si="25"/>
        <v>20</v>
      </c>
    </row>
    <row r="263" spans="2:9" ht="38.25">
      <c r="B263" s="87" t="s">
        <v>676</v>
      </c>
      <c r="C263" s="80" t="s">
        <v>724</v>
      </c>
      <c r="D263" s="80" t="s">
        <v>726</v>
      </c>
      <c r="E263" s="115" t="s">
        <v>498</v>
      </c>
      <c r="F263" s="35"/>
      <c r="G263" s="80"/>
      <c r="H263" s="186">
        <f t="shared" si="25"/>
        <v>20</v>
      </c>
      <c r="I263" s="186">
        <f t="shared" si="25"/>
        <v>20</v>
      </c>
    </row>
    <row r="264" spans="2:9" ht="25.5">
      <c r="B264" s="87" t="s">
        <v>13</v>
      </c>
      <c r="C264" s="80" t="s">
        <v>724</v>
      </c>
      <c r="D264" s="80" t="s">
        <v>726</v>
      </c>
      <c r="E264" s="115" t="s">
        <v>498</v>
      </c>
      <c r="F264" s="80" t="s">
        <v>14</v>
      </c>
      <c r="G264" s="80"/>
      <c r="H264" s="186">
        <f t="shared" si="25"/>
        <v>20</v>
      </c>
      <c r="I264" s="186">
        <f t="shared" si="25"/>
        <v>20</v>
      </c>
    </row>
    <row r="265" spans="2:9" ht="12.75">
      <c r="B265" s="87" t="s">
        <v>210</v>
      </c>
      <c r="C265" s="80" t="s">
        <v>724</v>
      </c>
      <c r="D265" s="80" t="s">
        <v>726</v>
      </c>
      <c r="E265" s="115" t="s">
        <v>498</v>
      </c>
      <c r="F265" s="35">
        <v>612</v>
      </c>
      <c r="G265" s="80"/>
      <c r="H265" s="186">
        <f t="shared" si="25"/>
        <v>20</v>
      </c>
      <c r="I265" s="186">
        <f t="shared" si="25"/>
        <v>20</v>
      </c>
    </row>
    <row r="266" spans="2:9" ht="12.75">
      <c r="B266" s="87" t="s">
        <v>762</v>
      </c>
      <c r="C266" s="80" t="s">
        <v>724</v>
      </c>
      <c r="D266" s="80" t="s">
        <v>726</v>
      </c>
      <c r="E266" s="115" t="s">
        <v>498</v>
      </c>
      <c r="F266" s="35">
        <v>612</v>
      </c>
      <c r="G266" s="80">
        <v>2</v>
      </c>
      <c r="H266" s="186">
        <v>20</v>
      </c>
      <c r="I266" s="186">
        <v>20</v>
      </c>
    </row>
    <row r="267" spans="2:9" ht="38.25">
      <c r="B267" s="87" t="s">
        <v>677</v>
      </c>
      <c r="C267" s="80" t="s">
        <v>724</v>
      </c>
      <c r="D267" s="80" t="s">
        <v>726</v>
      </c>
      <c r="E267" s="115" t="s">
        <v>504</v>
      </c>
      <c r="F267" s="35"/>
      <c r="G267" s="80"/>
      <c r="H267" s="186">
        <f aca="true" t="shared" si="26" ref="H267:I270">H268</f>
        <v>73</v>
      </c>
      <c r="I267" s="186">
        <f t="shared" si="26"/>
        <v>73</v>
      </c>
    </row>
    <row r="268" spans="2:9" ht="38.25">
      <c r="B268" s="87" t="s">
        <v>678</v>
      </c>
      <c r="C268" s="80" t="s">
        <v>724</v>
      </c>
      <c r="D268" s="80" t="s">
        <v>726</v>
      </c>
      <c r="E268" s="115" t="s">
        <v>506</v>
      </c>
      <c r="F268" s="35"/>
      <c r="G268" s="80"/>
      <c r="H268" s="186">
        <f t="shared" si="26"/>
        <v>73</v>
      </c>
      <c r="I268" s="186">
        <f t="shared" si="26"/>
        <v>73</v>
      </c>
    </row>
    <row r="269" spans="2:9" ht="25.5">
      <c r="B269" s="87" t="s">
        <v>13</v>
      </c>
      <c r="C269" s="80" t="s">
        <v>724</v>
      </c>
      <c r="D269" s="80" t="s">
        <v>726</v>
      </c>
      <c r="E269" s="115" t="s">
        <v>506</v>
      </c>
      <c r="F269" s="80" t="s">
        <v>14</v>
      </c>
      <c r="G269" s="80"/>
      <c r="H269" s="186">
        <f t="shared" si="26"/>
        <v>73</v>
      </c>
      <c r="I269" s="186">
        <f t="shared" si="26"/>
        <v>73</v>
      </c>
    </row>
    <row r="270" spans="2:11" ht="12.75">
      <c r="B270" s="87" t="s">
        <v>210</v>
      </c>
      <c r="C270" s="80" t="s">
        <v>724</v>
      </c>
      <c r="D270" s="80" t="s">
        <v>726</v>
      </c>
      <c r="E270" s="115" t="s">
        <v>506</v>
      </c>
      <c r="F270" s="35">
        <v>612</v>
      </c>
      <c r="G270" s="80"/>
      <c r="H270" s="186">
        <f t="shared" si="26"/>
        <v>73</v>
      </c>
      <c r="I270" s="186">
        <f t="shared" si="26"/>
        <v>73</v>
      </c>
      <c r="K270" s="88"/>
    </row>
    <row r="271" spans="2:9" ht="12.75">
      <c r="B271" s="87" t="s">
        <v>762</v>
      </c>
      <c r="C271" s="80" t="s">
        <v>724</v>
      </c>
      <c r="D271" s="80" t="s">
        <v>726</v>
      </c>
      <c r="E271" s="115" t="s">
        <v>506</v>
      </c>
      <c r="F271" s="35">
        <v>612</v>
      </c>
      <c r="G271" s="80">
        <v>2</v>
      </c>
      <c r="H271" s="186">
        <v>73</v>
      </c>
      <c r="I271" s="186">
        <v>73</v>
      </c>
    </row>
    <row r="272" spans="2:9" ht="38.25">
      <c r="B272" s="87" t="s">
        <v>680</v>
      </c>
      <c r="C272" s="80" t="s">
        <v>724</v>
      </c>
      <c r="D272" s="80" t="s">
        <v>726</v>
      </c>
      <c r="E272" s="115" t="s">
        <v>508</v>
      </c>
      <c r="F272" s="35"/>
      <c r="G272" s="80"/>
      <c r="H272" s="186">
        <f aca="true" t="shared" si="27" ref="H272:I275">H273</f>
        <v>493.1</v>
      </c>
      <c r="I272" s="186">
        <f t="shared" si="27"/>
        <v>493.1</v>
      </c>
    </row>
    <row r="273" spans="2:9" ht="38.25">
      <c r="B273" s="87" t="s">
        <v>253</v>
      </c>
      <c r="C273" s="80" t="s">
        <v>724</v>
      </c>
      <c r="D273" s="80" t="s">
        <v>726</v>
      </c>
      <c r="E273" s="115" t="s">
        <v>520</v>
      </c>
      <c r="F273" s="35"/>
      <c r="G273" s="80"/>
      <c r="H273" s="186">
        <f t="shared" si="27"/>
        <v>493.1</v>
      </c>
      <c r="I273" s="186">
        <f t="shared" si="27"/>
        <v>493.1</v>
      </c>
    </row>
    <row r="274" spans="2:9" ht="25.5">
      <c r="B274" s="87" t="s">
        <v>13</v>
      </c>
      <c r="C274" s="80" t="s">
        <v>724</v>
      </c>
      <c r="D274" s="80" t="s">
        <v>726</v>
      </c>
      <c r="E274" s="115" t="s">
        <v>520</v>
      </c>
      <c r="F274" s="80" t="s">
        <v>14</v>
      </c>
      <c r="G274" s="80"/>
      <c r="H274" s="186">
        <f t="shared" si="27"/>
        <v>493.1</v>
      </c>
      <c r="I274" s="186">
        <f t="shared" si="27"/>
        <v>493.1</v>
      </c>
    </row>
    <row r="275" spans="2:9" ht="12.75">
      <c r="B275" s="87" t="s">
        <v>210</v>
      </c>
      <c r="C275" s="80" t="s">
        <v>724</v>
      </c>
      <c r="D275" s="80" t="s">
        <v>726</v>
      </c>
      <c r="E275" s="115" t="s">
        <v>520</v>
      </c>
      <c r="F275" s="35">
        <v>612</v>
      </c>
      <c r="G275" s="80"/>
      <c r="H275" s="186">
        <f t="shared" si="27"/>
        <v>493.1</v>
      </c>
      <c r="I275" s="186">
        <f t="shared" si="27"/>
        <v>493.1</v>
      </c>
    </row>
    <row r="276" spans="2:9" ht="12.75">
      <c r="B276" s="87" t="s">
        <v>762</v>
      </c>
      <c r="C276" s="80" t="s">
        <v>724</v>
      </c>
      <c r="D276" s="80" t="s">
        <v>726</v>
      </c>
      <c r="E276" s="115" t="s">
        <v>520</v>
      </c>
      <c r="F276" s="35">
        <v>612</v>
      </c>
      <c r="G276" s="80">
        <v>2</v>
      </c>
      <c r="H276" s="186">
        <v>493.1</v>
      </c>
      <c r="I276" s="186">
        <v>493.1</v>
      </c>
    </row>
    <row r="277" spans="2:9" ht="12.75">
      <c r="B277" s="87" t="s">
        <v>363</v>
      </c>
      <c r="C277" s="80" t="s">
        <v>724</v>
      </c>
      <c r="D277" s="80" t="s">
        <v>727</v>
      </c>
      <c r="E277" s="80"/>
      <c r="F277" s="80"/>
      <c r="G277" s="80"/>
      <c r="H277" s="186">
        <f>H283+H294+H300+H326+H310+H278+H305+H338</f>
        <v>1459.1000000000001</v>
      </c>
      <c r="I277" s="186">
        <f>I283+I294+I300+I326+I310+I278+I305+I338</f>
        <v>1496.5</v>
      </c>
    </row>
    <row r="278" spans="2:9" ht="12.75" hidden="1">
      <c r="B278" s="96" t="s">
        <v>764</v>
      </c>
      <c r="C278" s="80" t="s">
        <v>724</v>
      </c>
      <c r="D278" s="80" t="s">
        <v>727</v>
      </c>
      <c r="E278" s="115" t="s">
        <v>765</v>
      </c>
      <c r="F278" s="79"/>
      <c r="G278" s="79"/>
      <c r="H278" s="186">
        <f aca="true" t="shared" si="28" ref="H278:I281">H279</f>
        <v>0</v>
      </c>
      <c r="I278" s="186">
        <f t="shared" si="28"/>
        <v>0</v>
      </c>
    </row>
    <row r="279" spans="2:9" ht="25.5" hidden="1">
      <c r="B279" s="96" t="s">
        <v>225</v>
      </c>
      <c r="C279" s="80" t="s">
        <v>724</v>
      </c>
      <c r="D279" s="80" t="s">
        <v>727</v>
      </c>
      <c r="E279" s="115" t="s">
        <v>521</v>
      </c>
      <c r="F279" s="121"/>
      <c r="G279" s="121"/>
      <c r="H279" s="186">
        <f t="shared" si="28"/>
        <v>0</v>
      </c>
      <c r="I279" s="186">
        <f t="shared" si="28"/>
        <v>0</v>
      </c>
    </row>
    <row r="280" spans="2:9" ht="12.75" hidden="1">
      <c r="B280" s="96" t="s">
        <v>522</v>
      </c>
      <c r="C280" s="80" t="s">
        <v>724</v>
      </c>
      <c r="D280" s="80" t="s">
        <v>727</v>
      </c>
      <c r="E280" s="115" t="s">
        <v>521</v>
      </c>
      <c r="F280" s="121">
        <v>300</v>
      </c>
      <c r="G280" s="121"/>
      <c r="H280" s="186">
        <f t="shared" si="28"/>
        <v>0</v>
      </c>
      <c r="I280" s="186">
        <f t="shared" si="28"/>
        <v>0</v>
      </c>
    </row>
    <row r="281" spans="2:9" ht="12.75" hidden="1">
      <c r="B281" s="96" t="s">
        <v>139</v>
      </c>
      <c r="C281" s="80" t="s">
        <v>724</v>
      </c>
      <c r="D281" s="80" t="s">
        <v>727</v>
      </c>
      <c r="E281" s="115" t="s">
        <v>521</v>
      </c>
      <c r="F281" s="121">
        <v>320</v>
      </c>
      <c r="G281" s="121"/>
      <c r="H281" s="186">
        <f t="shared" si="28"/>
        <v>0</v>
      </c>
      <c r="I281" s="186">
        <f t="shared" si="28"/>
        <v>0</v>
      </c>
    </row>
    <row r="282" spans="2:9" ht="12.75" hidden="1">
      <c r="B282" s="87" t="s">
        <v>739</v>
      </c>
      <c r="C282" s="80" t="s">
        <v>724</v>
      </c>
      <c r="D282" s="80" t="s">
        <v>727</v>
      </c>
      <c r="E282" s="115" t="s">
        <v>521</v>
      </c>
      <c r="F282" s="121">
        <v>320</v>
      </c>
      <c r="G282" s="121">
        <v>3</v>
      </c>
      <c r="H282" s="186"/>
      <c r="I282" s="186"/>
    </row>
    <row r="283" spans="2:9" ht="25.5" hidden="1">
      <c r="B283" s="87" t="s">
        <v>523</v>
      </c>
      <c r="C283" s="80" t="s">
        <v>724</v>
      </c>
      <c r="D283" s="80" t="s">
        <v>727</v>
      </c>
      <c r="E283" s="121" t="s">
        <v>524</v>
      </c>
      <c r="F283" s="80"/>
      <c r="G283" s="80"/>
      <c r="H283" s="187">
        <f>H284+H289</f>
        <v>0</v>
      </c>
      <c r="I283" s="187">
        <f>I284+I289</f>
        <v>0</v>
      </c>
    </row>
    <row r="284" spans="2:9" ht="38.25" hidden="1">
      <c r="B284" s="87" t="s">
        <v>525</v>
      </c>
      <c r="C284" s="80" t="s">
        <v>724</v>
      </c>
      <c r="D284" s="80" t="s">
        <v>727</v>
      </c>
      <c r="E284" s="121" t="s">
        <v>526</v>
      </c>
      <c r="F284" s="80"/>
      <c r="G284" s="80"/>
      <c r="H284" s="187">
        <f aca="true" t="shared" si="29" ref="H284:I287">H285</f>
        <v>0</v>
      </c>
      <c r="I284" s="187">
        <f t="shared" si="29"/>
        <v>0</v>
      </c>
    </row>
    <row r="285" spans="2:9" ht="38.25" hidden="1">
      <c r="B285" s="87" t="s">
        <v>527</v>
      </c>
      <c r="C285" s="80" t="s">
        <v>724</v>
      </c>
      <c r="D285" s="80" t="s">
        <v>727</v>
      </c>
      <c r="E285" s="121" t="s">
        <v>528</v>
      </c>
      <c r="F285" s="35"/>
      <c r="G285" s="80"/>
      <c r="H285" s="187">
        <f t="shared" si="29"/>
        <v>0</v>
      </c>
      <c r="I285" s="187">
        <f t="shared" si="29"/>
        <v>0</v>
      </c>
    </row>
    <row r="286" spans="2:9" ht="12.75" hidden="1">
      <c r="B286" s="96" t="s">
        <v>775</v>
      </c>
      <c r="C286" s="80" t="s">
        <v>724</v>
      </c>
      <c r="D286" s="80" t="s">
        <v>727</v>
      </c>
      <c r="E286" s="121" t="s">
        <v>528</v>
      </c>
      <c r="F286" s="80" t="s">
        <v>776</v>
      </c>
      <c r="G286" s="80"/>
      <c r="H286" s="187">
        <f t="shared" si="29"/>
        <v>0</v>
      </c>
      <c r="I286" s="187">
        <f t="shared" si="29"/>
        <v>0</v>
      </c>
    </row>
    <row r="287" spans="2:9" ht="12.75" hidden="1">
      <c r="B287" s="96" t="s">
        <v>777</v>
      </c>
      <c r="C287" s="80" t="s">
        <v>724</v>
      </c>
      <c r="D287" s="80" t="s">
        <v>727</v>
      </c>
      <c r="E287" s="121" t="s">
        <v>528</v>
      </c>
      <c r="F287" s="80" t="s">
        <v>778</v>
      </c>
      <c r="G287" s="80"/>
      <c r="H287" s="187">
        <f t="shared" si="29"/>
        <v>0</v>
      </c>
      <c r="I287" s="187">
        <f t="shared" si="29"/>
        <v>0</v>
      </c>
    </row>
    <row r="288" spans="2:9" ht="12.75" hidden="1">
      <c r="B288" s="87" t="s">
        <v>762</v>
      </c>
      <c r="C288" s="80" t="s">
        <v>724</v>
      </c>
      <c r="D288" s="80" t="s">
        <v>727</v>
      </c>
      <c r="E288" s="121" t="s">
        <v>528</v>
      </c>
      <c r="F288" s="80" t="s">
        <v>778</v>
      </c>
      <c r="G288" s="80">
        <v>2</v>
      </c>
      <c r="H288" s="187"/>
      <c r="I288" s="187"/>
    </row>
    <row r="289" spans="2:9" ht="38.25" hidden="1">
      <c r="B289" s="87" t="s">
        <v>529</v>
      </c>
      <c r="C289" s="80" t="s">
        <v>724</v>
      </c>
      <c r="D289" s="80" t="s">
        <v>727</v>
      </c>
      <c r="E289" s="121" t="s">
        <v>530</v>
      </c>
      <c r="F289" s="80"/>
      <c r="G289" s="80"/>
      <c r="H289" s="187">
        <f aca="true" t="shared" si="30" ref="H289:I292">H290</f>
        <v>0</v>
      </c>
      <c r="I289" s="187">
        <f t="shared" si="30"/>
        <v>0</v>
      </c>
    </row>
    <row r="290" spans="2:9" ht="38.25" hidden="1">
      <c r="B290" s="87" t="s">
        <v>129</v>
      </c>
      <c r="C290" s="80" t="s">
        <v>724</v>
      </c>
      <c r="D290" s="80" t="s">
        <v>727</v>
      </c>
      <c r="E290" s="121" t="s">
        <v>130</v>
      </c>
      <c r="F290" s="80"/>
      <c r="G290" s="80"/>
      <c r="H290" s="187">
        <f t="shared" si="30"/>
        <v>0</v>
      </c>
      <c r="I290" s="187">
        <f t="shared" si="30"/>
        <v>0</v>
      </c>
    </row>
    <row r="291" spans="2:9" ht="12.75" hidden="1">
      <c r="B291" s="96" t="s">
        <v>775</v>
      </c>
      <c r="C291" s="80" t="s">
        <v>724</v>
      </c>
      <c r="D291" s="80" t="s">
        <v>727</v>
      </c>
      <c r="E291" s="121" t="s">
        <v>130</v>
      </c>
      <c r="F291" s="80" t="s">
        <v>776</v>
      </c>
      <c r="G291" s="80"/>
      <c r="H291" s="187">
        <f t="shared" si="30"/>
        <v>0</v>
      </c>
      <c r="I291" s="187">
        <f t="shared" si="30"/>
        <v>0</v>
      </c>
    </row>
    <row r="292" spans="2:9" ht="12.75" hidden="1">
      <c r="B292" s="96" t="s">
        <v>777</v>
      </c>
      <c r="C292" s="80" t="s">
        <v>724</v>
      </c>
      <c r="D292" s="80" t="s">
        <v>727</v>
      </c>
      <c r="E292" s="121" t="s">
        <v>130</v>
      </c>
      <c r="F292" s="80" t="s">
        <v>778</v>
      </c>
      <c r="G292" s="80"/>
      <c r="H292" s="187">
        <f t="shared" si="30"/>
        <v>0</v>
      </c>
      <c r="I292" s="187">
        <f t="shared" si="30"/>
        <v>0</v>
      </c>
    </row>
    <row r="293" spans="2:9" ht="12.75" hidden="1">
      <c r="B293" s="87" t="s">
        <v>762</v>
      </c>
      <c r="C293" s="80" t="s">
        <v>724</v>
      </c>
      <c r="D293" s="80" t="s">
        <v>727</v>
      </c>
      <c r="E293" s="121" t="s">
        <v>130</v>
      </c>
      <c r="F293" s="80" t="s">
        <v>778</v>
      </c>
      <c r="G293" s="80">
        <v>2</v>
      </c>
      <c r="H293" s="187"/>
      <c r="I293" s="187"/>
    </row>
    <row r="294" spans="2:9" ht="25.5" hidden="1">
      <c r="B294" s="87" t="s">
        <v>823</v>
      </c>
      <c r="C294" s="80" t="s">
        <v>724</v>
      </c>
      <c r="D294" s="80" t="s">
        <v>727</v>
      </c>
      <c r="E294" s="121" t="s">
        <v>131</v>
      </c>
      <c r="F294" s="80"/>
      <c r="G294" s="80"/>
      <c r="H294" s="187">
        <f aca="true" t="shared" si="31" ref="H294:I298">H295</f>
        <v>0</v>
      </c>
      <c r="I294" s="187">
        <f t="shared" si="31"/>
        <v>0</v>
      </c>
    </row>
    <row r="295" spans="2:9" ht="38.25" hidden="1">
      <c r="B295" s="87" t="s">
        <v>195</v>
      </c>
      <c r="C295" s="80" t="s">
        <v>724</v>
      </c>
      <c r="D295" s="80" t="s">
        <v>727</v>
      </c>
      <c r="E295" s="121" t="s">
        <v>574</v>
      </c>
      <c r="F295" s="80"/>
      <c r="G295" s="80"/>
      <c r="H295" s="187">
        <f t="shared" si="31"/>
        <v>0</v>
      </c>
      <c r="I295" s="187">
        <f t="shared" si="31"/>
        <v>0</v>
      </c>
    </row>
    <row r="296" spans="2:9" ht="51" hidden="1">
      <c r="B296" s="87" t="s">
        <v>196</v>
      </c>
      <c r="C296" s="80" t="s">
        <v>724</v>
      </c>
      <c r="D296" s="80" t="s">
        <v>727</v>
      </c>
      <c r="E296" s="131" t="s">
        <v>576</v>
      </c>
      <c r="F296" s="80"/>
      <c r="G296" s="80"/>
      <c r="H296" s="187">
        <f t="shared" si="31"/>
        <v>0</v>
      </c>
      <c r="I296" s="187">
        <f t="shared" si="31"/>
        <v>0</v>
      </c>
    </row>
    <row r="297" spans="2:9" ht="12.75" hidden="1">
      <c r="B297" s="96" t="s">
        <v>775</v>
      </c>
      <c r="C297" s="80" t="s">
        <v>724</v>
      </c>
      <c r="D297" s="80" t="s">
        <v>727</v>
      </c>
      <c r="E297" s="131" t="s">
        <v>576</v>
      </c>
      <c r="F297" s="80" t="s">
        <v>776</v>
      </c>
      <c r="G297" s="80"/>
      <c r="H297" s="187">
        <f t="shared" si="31"/>
        <v>0</v>
      </c>
      <c r="I297" s="187">
        <f t="shared" si="31"/>
        <v>0</v>
      </c>
    </row>
    <row r="298" spans="2:9" ht="12.75" hidden="1">
      <c r="B298" s="96" t="s">
        <v>777</v>
      </c>
      <c r="C298" s="80" t="s">
        <v>724</v>
      </c>
      <c r="D298" s="80" t="s">
        <v>727</v>
      </c>
      <c r="E298" s="131" t="s">
        <v>576</v>
      </c>
      <c r="F298" s="80" t="s">
        <v>778</v>
      </c>
      <c r="G298" s="80"/>
      <c r="H298" s="187">
        <f t="shared" si="31"/>
        <v>0</v>
      </c>
      <c r="I298" s="187">
        <f t="shared" si="31"/>
        <v>0</v>
      </c>
    </row>
    <row r="299" spans="2:9" ht="12.75" hidden="1">
      <c r="B299" s="87" t="s">
        <v>762</v>
      </c>
      <c r="C299" s="80" t="s">
        <v>724</v>
      </c>
      <c r="D299" s="80" t="s">
        <v>727</v>
      </c>
      <c r="E299" s="131" t="s">
        <v>576</v>
      </c>
      <c r="F299" s="80" t="s">
        <v>778</v>
      </c>
      <c r="G299" s="80">
        <v>2</v>
      </c>
      <c r="H299" s="187"/>
      <c r="I299" s="187"/>
    </row>
    <row r="300" spans="2:9" ht="25.5">
      <c r="B300" s="87" t="s">
        <v>683</v>
      </c>
      <c r="C300" s="80" t="s">
        <v>724</v>
      </c>
      <c r="D300" s="80" t="s">
        <v>727</v>
      </c>
      <c r="E300" s="121" t="s">
        <v>578</v>
      </c>
      <c r="F300" s="121"/>
      <c r="G300" s="121"/>
      <c r="H300" s="186">
        <f aca="true" t="shared" si="32" ref="H300:I303">H301</f>
        <v>73</v>
      </c>
      <c r="I300" s="186">
        <f t="shared" si="32"/>
        <v>73</v>
      </c>
    </row>
    <row r="301" spans="2:9" ht="25.5">
      <c r="B301" s="87" t="s">
        <v>684</v>
      </c>
      <c r="C301" s="80" t="s">
        <v>724</v>
      </c>
      <c r="D301" s="80" t="s">
        <v>727</v>
      </c>
      <c r="E301" s="121" t="s">
        <v>580</v>
      </c>
      <c r="F301" s="121"/>
      <c r="G301" s="121"/>
      <c r="H301" s="186">
        <f t="shared" si="32"/>
        <v>73</v>
      </c>
      <c r="I301" s="186">
        <f t="shared" si="32"/>
        <v>73</v>
      </c>
    </row>
    <row r="302" spans="2:9" ht="12.75">
      <c r="B302" s="96" t="s">
        <v>775</v>
      </c>
      <c r="C302" s="80" t="s">
        <v>724</v>
      </c>
      <c r="D302" s="80" t="s">
        <v>727</v>
      </c>
      <c r="E302" s="121" t="s">
        <v>580</v>
      </c>
      <c r="F302" s="80" t="s">
        <v>776</v>
      </c>
      <c r="G302" s="80"/>
      <c r="H302" s="186">
        <f t="shared" si="32"/>
        <v>73</v>
      </c>
      <c r="I302" s="186">
        <f t="shared" si="32"/>
        <v>73</v>
      </c>
    </row>
    <row r="303" spans="2:9" ht="12.75">
      <c r="B303" s="96" t="s">
        <v>777</v>
      </c>
      <c r="C303" s="80" t="s">
        <v>724</v>
      </c>
      <c r="D303" s="80" t="s">
        <v>727</v>
      </c>
      <c r="E303" s="121" t="s">
        <v>580</v>
      </c>
      <c r="F303" s="80" t="s">
        <v>778</v>
      </c>
      <c r="G303" s="80"/>
      <c r="H303" s="186">
        <f t="shared" si="32"/>
        <v>73</v>
      </c>
      <c r="I303" s="186">
        <f t="shared" si="32"/>
        <v>73</v>
      </c>
    </row>
    <row r="304" spans="2:9" ht="12.75">
      <c r="B304" s="87" t="s">
        <v>762</v>
      </c>
      <c r="C304" s="80" t="s">
        <v>724</v>
      </c>
      <c r="D304" s="80" t="s">
        <v>727</v>
      </c>
      <c r="E304" s="121" t="s">
        <v>580</v>
      </c>
      <c r="F304" s="80" t="s">
        <v>778</v>
      </c>
      <c r="G304" s="80">
        <v>2</v>
      </c>
      <c r="H304" s="186">
        <v>73</v>
      </c>
      <c r="I304" s="186">
        <v>73</v>
      </c>
    </row>
    <row r="305" spans="2:9" ht="25.5">
      <c r="B305" s="87" t="s">
        <v>581</v>
      </c>
      <c r="C305" s="80" t="s">
        <v>724</v>
      </c>
      <c r="D305" s="80" t="s">
        <v>727</v>
      </c>
      <c r="E305" s="80" t="s">
        <v>582</v>
      </c>
      <c r="F305" s="80"/>
      <c r="G305" s="80"/>
      <c r="H305" s="186">
        <f>H306</f>
        <v>1</v>
      </c>
      <c r="I305" s="186"/>
    </row>
    <row r="306" spans="2:9" ht="25.5">
      <c r="B306" s="87" t="s">
        <v>583</v>
      </c>
      <c r="C306" s="80" t="s">
        <v>724</v>
      </c>
      <c r="D306" s="80" t="s">
        <v>727</v>
      </c>
      <c r="E306" s="80" t="s">
        <v>584</v>
      </c>
      <c r="F306" s="80"/>
      <c r="G306" s="80"/>
      <c r="H306" s="186">
        <f>H307</f>
        <v>1</v>
      </c>
      <c r="I306" s="186"/>
    </row>
    <row r="307" spans="2:9" ht="12.75">
      <c r="B307" s="96" t="s">
        <v>775</v>
      </c>
      <c r="C307" s="80" t="s">
        <v>724</v>
      </c>
      <c r="D307" s="80" t="s">
        <v>727</v>
      </c>
      <c r="E307" s="80" t="s">
        <v>584</v>
      </c>
      <c r="F307" s="80" t="s">
        <v>776</v>
      </c>
      <c r="G307" s="80"/>
      <c r="H307" s="186">
        <f>H308</f>
        <v>1</v>
      </c>
      <c r="I307" s="186"/>
    </row>
    <row r="308" spans="2:9" ht="12.75">
      <c r="B308" s="96" t="s">
        <v>777</v>
      </c>
      <c r="C308" s="80" t="s">
        <v>724</v>
      </c>
      <c r="D308" s="80" t="s">
        <v>727</v>
      </c>
      <c r="E308" s="80" t="s">
        <v>584</v>
      </c>
      <c r="F308" s="80" t="s">
        <v>778</v>
      </c>
      <c r="G308" s="80"/>
      <c r="H308" s="186">
        <f>H309</f>
        <v>1</v>
      </c>
      <c r="I308" s="186"/>
    </row>
    <row r="309" spans="2:9" ht="12.75">
      <c r="B309" s="87" t="s">
        <v>762</v>
      </c>
      <c r="C309" s="80" t="s">
        <v>724</v>
      </c>
      <c r="D309" s="80" t="s">
        <v>727</v>
      </c>
      <c r="E309" s="80" t="s">
        <v>584</v>
      </c>
      <c r="F309" s="80" t="s">
        <v>778</v>
      </c>
      <c r="G309" s="80">
        <v>2</v>
      </c>
      <c r="H309" s="186">
        <v>1</v>
      </c>
      <c r="I309" s="186"/>
    </row>
    <row r="310" spans="2:9" ht="25.5">
      <c r="B310" s="87" t="s">
        <v>685</v>
      </c>
      <c r="C310" s="80" t="s">
        <v>724</v>
      </c>
      <c r="D310" s="80" t="s">
        <v>727</v>
      </c>
      <c r="E310" s="121" t="s">
        <v>590</v>
      </c>
      <c r="F310" s="121"/>
      <c r="G310" s="121"/>
      <c r="H310" s="186">
        <f>H311+H316+H321</f>
        <v>65</v>
      </c>
      <c r="I310" s="186">
        <f>I311+I316+I321</f>
        <v>65</v>
      </c>
    </row>
    <row r="311" spans="2:9" ht="38.25">
      <c r="B311" s="87" t="s">
        <v>686</v>
      </c>
      <c r="C311" s="80" t="s">
        <v>724</v>
      </c>
      <c r="D311" s="80" t="s">
        <v>727</v>
      </c>
      <c r="E311" s="121" t="s">
        <v>592</v>
      </c>
      <c r="F311" s="121"/>
      <c r="G311" s="121"/>
      <c r="H311" s="186">
        <f aca="true" t="shared" si="33" ref="H311:I314">H312</f>
        <v>35.5</v>
      </c>
      <c r="I311" s="186">
        <f t="shared" si="33"/>
        <v>35.5</v>
      </c>
    </row>
    <row r="312" spans="2:9" ht="38.25">
      <c r="B312" s="87" t="s">
        <v>687</v>
      </c>
      <c r="C312" s="80" t="s">
        <v>724</v>
      </c>
      <c r="D312" s="80" t="s">
        <v>727</v>
      </c>
      <c r="E312" s="121" t="s">
        <v>594</v>
      </c>
      <c r="F312" s="80"/>
      <c r="G312" s="80"/>
      <c r="H312" s="186">
        <f t="shared" si="33"/>
        <v>35.5</v>
      </c>
      <c r="I312" s="186">
        <f t="shared" si="33"/>
        <v>35.5</v>
      </c>
    </row>
    <row r="313" spans="2:9" ht="12.75">
      <c r="B313" s="96" t="s">
        <v>775</v>
      </c>
      <c r="C313" s="80" t="s">
        <v>724</v>
      </c>
      <c r="D313" s="80" t="s">
        <v>727</v>
      </c>
      <c r="E313" s="121" t="s">
        <v>594</v>
      </c>
      <c r="F313" s="80" t="s">
        <v>776</v>
      </c>
      <c r="G313" s="80"/>
      <c r="H313" s="186">
        <f t="shared" si="33"/>
        <v>35.5</v>
      </c>
      <c r="I313" s="186">
        <f t="shared" si="33"/>
        <v>35.5</v>
      </c>
    </row>
    <row r="314" spans="2:9" ht="12.75">
      <c r="B314" s="96" t="s">
        <v>777</v>
      </c>
      <c r="C314" s="80" t="s">
        <v>724</v>
      </c>
      <c r="D314" s="80" t="s">
        <v>727</v>
      </c>
      <c r="E314" s="121" t="s">
        <v>594</v>
      </c>
      <c r="F314" s="80" t="s">
        <v>778</v>
      </c>
      <c r="G314" s="80"/>
      <c r="H314" s="186">
        <f t="shared" si="33"/>
        <v>35.5</v>
      </c>
      <c r="I314" s="186">
        <f t="shared" si="33"/>
        <v>35.5</v>
      </c>
    </row>
    <row r="315" spans="2:9" ht="12.75">
      <c r="B315" s="87" t="s">
        <v>762</v>
      </c>
      <c r="C315" s="80" t="s">
        <v>724</v>
      </c>
      <c r="D315" s="80" t="s">
        <v>727</v>
      </c>
      <c r="E315" s="121" t="s">
        <v>594</v>
      </c>
      <c r="F315" s="80" t="s">
        <v>778</v>
      </c>
      <c r="G315" s="80">
        <v>2</v>
      </c>
      <c r="H315" s="187">
        <v>35.5</v>
      </c>
      <c r="I315" s="187">
        <v>35.5</v>
      </c>
    </row>
    <row r="316" spans="2:10" ht="25.5">
      <c r="B316" s="87" t="s">
        <v>688</v>
      </c>
      <c r="C316" s="80" t="s">
        <v>724</v>
      </c>
      <c r="D316" s="80" t="s">
        <v>727</v>
      </c>
      <c r="E316" s="121" t="s">
        <v>596</v>
      </c>
      <c r="F316" s="80"/>
      <c r="G316" s="80"/>
      <c r="H316" s="186">
        <f aca="true" t="shared" si="34" ref="H316:I319">H317</f>
        <v>18</v>
      </c>
      <c r="I316" s="186">
        <f t="shared" si="34"/>
        <v>18</v>
      </c>
      <c r="J316" s="88"/>
    </row>
    <row r="317" spans="2:9" ht="38.25">
      <c r="B317" s="87" t="s">
        <v>689</v>
      </c>
      <c r="C317" s="80" t="s">
        <v>724</v>
      </c>
      <c r="D317" s="80" t="s">
        <v>727</v>
      </c>
      <c r="E317" s="121" t="s">
        <v>598</v>
      </c>
      <c r="F317" s="35"/>
      <c r="G317" s="80"/>
      <c r="H317" s="186">
        <f t="shared" si="34"/>
        <v>18</v>
      </c>
      <c r="I317" s="186">
        <f t="shared" si="34"/>
        <v>18</v>
      </c>
    </row>
    <row r="318" spans="2:9" ht="12.75">
      <c r="B318" s="96" t="s">
        <v>775</v>
      </c>
      <c r="C318" s="80" t="s">
        <v>724</v>
      </c>
      <c r="D318" s="80" t="s">
        <v>727</v>
      </c>
      <c r="E318" s="121" t="s">
        <v>598</v>
      </c>
      <c r="F318" s="80" t="s">
        <v>776</v>
      </c>
      <c r="G318" s="80"/>
      <c r="H318" s="187">
        <f t="shared" si="34"/>
        <v>18</v>
      </c>
      <c r="I318" s="187">
        <f t="shared" si="34"/>
        <v>18</v>
      </c>
    </row>
    <row r="319" spans="2:9" ht="12.75">
      <c r="B319" s="96" t="s">
        <v>777</v>
      </c>
      <c r="C319" s="80" t="s">
        <v>724</v>
      </c>
      <c r="D319" s="80" t="s">
        <v>727</v>
      </c>
      <c r="E319" s="121" t="s">
        <v>598</v>
      </c>
      <c r="F319" s="80" t="s">
        <v>778</v>
      </c>
      <c r="G319" s="80"/>
      <c r="H319" s="186">
        <f t="shared" si="34"/>
        <v>18</v>
      </c>
      <c r="I319" s="186">
        <f t="shared" si="34"/>
        <v>18</v>
      </c>
    </row>
    <row r="320" spans="2:9" ht="12.75">
      <c r="B320" s="87" t="s">
        <v>762</v>
      </c>
      <c r="C320" s="80" t="s">
        <v>724</v>
      </c>
      <c r="D320" s="80" t="s">
        <v>727</v>
      </c>
      <c r="E320" s="121" t="s">
        <v>598</v>
      </c>
      <c r="F320" s="80" t="s">
        <v>778</v>
      </c>
      <c r="G320" s="80">
        <v>2</v>
      </c>
      <c r="H320" s="187">
        <v>18</v>
      </c>
      <c r="I320" s="187">
        <v>18</v>
      </c>
    </row>
    <row r="321" spans="2:9" ht="38.25">
      <c r="B321" s="87" t="s">
        <v>250</v>
      </c>
      <c r="C321" s="80" t="s">
        <v>724</v>
      </c>
      <c r="D321" s="80" t="s">
        <v>727</v>
      </c>
      <c r="E321" s="121" t="s">
        <v>600</v>
      </c>
      <c r="F321" s="80"/>
      <c r="G321" s="80"/>
      <c r="H321" s="187">
        <f aca="true" t="shared" si="35" ref="H321:I324">H322</f>
        <v>11.5</v>
      </c>
      <c r="I321" s="187">
        <f t="shared" si="35"/>
        <v>11.5</v>
      </c>
    </row>
    <row r="322" spans="2:9" ht="38.25">
      <c r="B322" s="87" t="s">
        <v>251</v>
      </c>
      <c r="C322" s="80" t="s">
        <v>724</v>
      </c>
      <c r="D322" s="80" t="s">
        <v>727</v>
      </c>
      <c r="E322" s="121" t="s">
        <v>610</v>
      </c>
      <c r="F322" s="35"/>
      <c r="G322" s="80"/>
      <c r="H322" s="187">
        <f t="shared" si="35"/>
        <v>11.5</v>
      </c>
      <c r="I322" s="187">
        <f t="shared" si="35"/>
        <v>11.5</v>
      </c>
    </row>
    <row r="323" spans="2:9" ht="12.75">
      <c r="B323" s="96" t="s">
        <v>775</v>
      </c>
      <c r="C323" s="80" t="s">
        <v>724</v>
      </c>
      <c r="D323" s="80" t="s">
        <v>727</v>
      </c>
      <c r="E323" s="121" t="s">
        <v>610</v>
      </c>
      <c r="F323" s="80" t="s">
        <v>776</v>
      </c>
      <c r="G323" s="80"/>
      <c r="H323" s="187">
        <f t="shared" si="35"/>
        <v>11.5</v>
      </c>
      <c r="I323" s="187">
        <f t="shared" si="35"/>
        <v>11.5</v>
      </c>
    </row>
    <row r="324" spans="2:9" ht="12.75">
      <c r="B324" s="96" t="s">
        <v>777</v>
      </c>
      <c r="C324" s="80" t="s">
        <v>724</v>
      </c>
      <c r="D324" s="80" t="s">
        <v>727</v>
      </c>
      <c r="E324" s="121" t="s">
        <v>610</v>
      </c>
      <c r="F324" s="80" t="s">
        <v>778</v>
      </c>
      <c r="G324" s="80"/>
      <c r="H324" s="187">
        <f t="shared" si="35"/>
        <v>11.5</v>
      </c>
      <c r="I324" s="187">
        <f t="shared" si="35"/>
        <v>11.5</v>
      </c>
    </row>
    <row r="325" spans="2:9" ht="12.75">
      <c r="B325" s="87" t="s">
        <v>762</v>
      </c>
      <c r="C325" s="80" t="s">
        <v>724</v>
      </c>
      <c r="D325" s="80" t="s">
        <v>727</v>
      </c>
      <c r="E325" s="121" t="s">
        <v>610</v>
      </c>
      <c r="F325" s="80" t="s">
        <v>778</v>
      </c>
      <c r="G325" s="80">
        <v>2</v>
      </c>
      <c r="H325" s="187">
        <v>11.5</v>
      </c>
      <c r="I325" s="187">
        <v>11.5</v>
      </c>
    </row>
    <row r="326" spans="2:9" ht="25.5">
      <c r="B326" s="87" t="s">
        <v>585</v>
      </c>
      <c r="C326" s="80" t="s">
        <v>724</v>
      </c>
      <c r="D326" s="80" t="s">
        <v>727</v>
      </c>
      <c r="E326" s="80" t="s">
        <v>586</v>
      </c>
      <c r="F326" s="80"/>
      <c r="G326" s="80"/>
      <c r="H326" s="186">
        <f>H327</f>
        <v>1260.1000000000001</v>
      </c>
      <c r="I326" s="186">
        <f>I327</f>
        <v>1298.5</v>
      </c>
    </row>
    <row r="327" spans="2:9" ht="25.5">
      <c r="B327" s="87" t="s">
        <v>587</v>
      </c>
      <c r="C327" s="80" t="s">
        <v>724</v>
      </c>
      <c r="D327" s="80" t="s">
        <v>727</v>
      </c>
      <c r="E327" s="80" t="s">
        <v>588</v>
      </c>
      <c r="F327" s="79"/>
      <c r="G327" s="80"/>
      <c r="H327" s="186">
        <f>H328+H331+H334</f>
        <v>1260.1000000000001</v>
      </c>
      <c r="I327" s="186">
        <f>I328+I331+I334</f>
        <v>1298.5</v>
      </c>
    </row>
    <row r="328" spans="2:9" ht="12.75">
      <c r="B328" s="96" t="s">
        <v>775</v>
      </c>
      <c r="C328" s="80" t="s">
        <v>724</v>
      </c>
      <c r="D328" s="80" t="s">
        <v>727</v>
      </c>
      <c r="E328" s="80" t="s">
        <v>588</v>
      </c>
      <c r="F328" s="80" t="s">
        <v>776</v>
      </c>
      <c r="G328" s="80"/>
      <c r="H328" s="186">
        <f>H329</f>
        <v>25.7</v>
      </c>
      <c r="I328" s="186">
        <f>I329</f>
        <v>30.8</v>
      </c>
    </row>
    <row r="329" spans="2:9" ht="12.75">
      <c r="B329" s="96" t="s">
        <v>777</v>
      </c>
      <c r="C329" s="80" t="s">
        <v>724</v>
      </c>
      <c r="D329" s="80" t="s">
        <v>727</v>
      </c>
      <c r="E329" s="80" t="s">
        <v>588</v>
      </c>
      <c r="F329" s="80" t="s">
        <v>778</v>
      </c>
      <c r="G329" s="80"/>
      <c r="H329" s="186">
        <f>H330</f>
        <v>25.7</v>
      </c>
      <c r="I329" s="186">
        <f>I330</f>
        <v>30.8</v>
      </c>
    </row>
    <row r="330" spans="2:9" ht="12.75">
      <c r="B330" s="87" t="s">
        <v>762</v>
      </c>
      <c r="C330" s="80" t="s">
        <v>724</v>
      </c>
      <c r="D330" s="80" t="s">
        <v>727</v>
      </c>
      <c r="E330" s="80" t="s">
        <v>588</v>
      </c>
      <c r="F330" s="80" t="s">
        <v>778</v>
      </c>
      <c r="G330" s="80">
        <v>2</v>
      </c>
      <c r="H330" s="186">
        <v>25.7</v>
      </c>
      <c r="I330" s="186">
        <v>30.8</v>
      </c>
    </row>
    <row r="331" spans="2:9" ht="12.75">
      <c r="B331" s="96" t="s">
        <v>522</v>
      </c>
      <c r="C331" s="80" t="s">
        <v>724</v>
      </c>
      <c r="D331" s="80" t="s">
        <v>727</v>
      </c>
      <c r="E331" s="80" t="s">
        <v>588</v>
      </c>
      <c r="F331" s="121">
        <v>300</v>
      </c>
      <c r="G331" s="80"/>
      <c r="H331" s="186">
        <f>H332</f>
        <v>90.2</v>
      </c>
      <c r="I331" s="186">
        <f>I332</f>
        <v>108.3</v>
      </c>
    </row>
    <row r="332" spans="2:9" ht="12.75">
      <c r="B332" s="96" t="s">
        <v>139</v>
      </c>
      <c r="C332" s="80" t="s">
        <v>724</v>
      </c>
      <c r="D332" s="80" t="s">
        <v>727</v>
      </c>
      <c r="E332" s="80" t="s">
        <v>588</v>
      </c>
      <c r="F332" s="121">
        <v>320</v>
      </c>
      <c r="G332" s="80"/>
      <c r="H332" s="186">
        <f>H333</f>
        <v>90.2</v>
      </c>
      <c r="I332" s="186">
        <f>I333</f>
        <v>108.3</v>
      </c>
    </row>
    <row r="333" spans="2:9" ht="12.75">
      <c r="B333" s="87" t="s">
        <v>762</v>
      </c>
      <c r="C333" s="80" t="s">
        <v>724</v>
      </c>
      <c r="D333" s="80" t="s">
        <v>727</v>
      </c>
      <c r="E333" s="80" t="s">
        <v>588</v>
      </c>
      <c r="F333" s="121">
        <v>320</v>
      </c>
      <c r="G333" s="80">
        <v>2</v>
      </c>
      <c r="H333" s="186">
        <v>90.2</v>
      </c>
      <c r="I333" s="186">
        <v>108.3</v>
      </c>
    </row>
    <row r="334" spans="2:9" ht="25.5">
      <c r="B334" s="87" t="s">
        <v>13</v>
      </c>
      <c r="C334" s="80" t="s">
        <v>724</v>
      </c>
      <c r="D334" s="80" t="s">
        <v>727</v>
      </c>
      <c r="E334" s="80" t="s">
        <v>588</v>
      </c>
      <c r="F334" s="80" t="s">
        <v>14</v>
      </c>
      <c r="G334" s="80"/>
      <c r="H334" s="186">
        <f>H335</f>
        <v>1144.2</v>
      </c>
      <c r="I334" s="186">
        <f>I335</f>
        <v>1159.4</v>
      </c>
    </row>
    <row r="335" spans="2:9" ht="25.5">
      <c r="B335" s="87" t="s">
        <v>294</v>
      </c>
      <c r="C335" s="80" t="s">
        <v>724</v>
      </c>
      <c r="D335" s="80" t="s">
        <v>727</v>
      </c>
      <c r="E335" s="80" t="s">
        <v>588</v>
      </c>
      <c r="F335" s="80" t="s">
        <v>293</v>
      </c>
      <c r="G335" s="80"/>
      <c r="H335" s="186">
        <f>H336</f>
        <v>1144.2</v>
      </c>
      <c r="I335" s="186">
        <f>I336</f>
        <v>1159.4</v>
      </c>
    </row>
    <row r="336" spans="2:9" ht="12.75">
      <c r="B336" s="87" t="s">
        <v>762</v>
      </c>
      <c r="C336" s="80" t="s">
        <v>724</v>
      </c>
      <c r="D336" s="80" t="s">
        <v>727</v>
      </c>
      <c r="E336" s="80" t="s">
        <v>588</v>
      </c>
      <c r="F336" s="80" t="s">
        <v>293</v>
      </c>
      <c r="G336" s="80">
        <v>2</v>
      </c>
      <c r="H336" s="186">
        <v>1144.2</v>
      </c>
      <c r="I336" s="186">
        <v>1159.4</v>
      </c>
    </row>
    <row r="337" spans="2:9" ht="25.5">
      <c r="B337" s="82" t="s">
        <v>254</v>
      </c>
      <c r="C337" s="80" t="s">
        <v>724</v>
      </c>
      <c r="D337" s="80" t="s">
        <v>727</v>
      </c>
      <c r="E337" s="157" t="s">
        <v>518</v>
      </c>
      <c r="F337" s="80"/>
      <c r="G337" s="80"/>
      <c r="H337" s="186">
        <f>H338</f>
        <v>60</v>
      </c>
      <c r="I337" s="186">
        <f>I338</f>
        <v>60</v>
      </c>
    </row>
    <row r="338" spans="2:9" ht="38.25">
      <c r="B338" s="82" t="s">
        <v>516</v>
      </c>
      <c r="C338" s="80" t="s">
        <v>724</v>
      </c>
      <c r="D338" s="80" t="s">
        <v>727</v>
      </c>
      <c r="E338" s="157" t="s">
        <v>515</v>
      </c>
      <c r="F338" s="80"/>
      <c r="G338" s="80"/>
      <c r="H338" s="186">
        <f aca="true" t="shared" si="36" ref="H338:I340">H339</f>
        <v>60</v>
      </c>
      <c r="I338" s="186">
        <f t="shared" si="36"/>
        <v>60</v>
      </c>
    </row>
    <row r="339" spans="2:9" ht="25.5">
      <c r="B339" s="87" t="s">
        <v>13</v>
      </c>
      <c r="C339" s="80" t="s">
        <v>724</v>
      </c>
      <c r="D339" s="80" t="s">
        <v>727</v>
      </c>
      <c r="E339" s="157" t="s">
        <v>515</v>
      </c>
      <c r="F339" s="80" t="s">
        <v>14</v>
      </c>
      <c r="G339" s="80"/>
      <c r="H339" s="186">
        <f t="shared" si="36"/>
        <v>60</v>
      </c>
      <c r="I339" s="186">
        <f t="shared" si="36"/>
        <v>60</v>
      </c>
    </row>
    <row r="340" spans="2:9" ht="25.5">
      <c r="B340" s="87" t="s">
        <v>294</v>
      </c>
      <c r="C340" s="80" t="s">
        <v>724</v>
      </c>
      <c r="D340" s="80" t="s">
        <v>727</v>
      </c>
      <c r="E340" s="157" t="s">
        <v>515</v>
      </c>
      <c r="F340" s="80" t="s">
        <v>293</v>
      </c>
      <c r="G340" s="80"/>
      <c r="H340" s="186">
        <f t="shared" si="36"/>
        <v>60</v>
      </c>
      <c r="I340" s="186">
        <f t="shared" si="36"/>
        <v>60</v>
      </c>
    </row>
    <row r="341" spans="2:9" ht="12.75">
      <c r="B341" s="87" t="s">
        <v>762</v>
      </c>
      <c r="C341" s="80" t="s">
        <v>724</v>
      </c>
      <c r="D341" s="80" t="s">
        <v>727</v>
      </c>
      <c r="E341" s="157" t="s">
        <v>515</v>
      </c>
      <c r="F341" s="80" t="s">
        <v>293</v>
      </c>
      <c r="G341" s="80">
        <v>2</v>
      </c>
      <c r="H341" s="186">
        <v>60</v>
      </c>
      <c r="I341" s="186">
        <v>60</v>
      </c>
    </row>
    <row r="342" spans="2:9" ht="12.75">
      <c r="B342" s="132" t="s">
        <v>347</v>
      </c>
      <c r="C342" s="80" t="s">
        <v>724</v>
      </c>
      <c r="D342" s="80" t="s">
        <v>728</v>
      </c>
      <c r="E342" s="80"/>
      <c r="F342" s="80"/>
      <c r="G342" s="80"/>
      <c r="H342" s="186">
        <f>H343</f>
        <v>1018.8000000000001</v>
      </c>
      <c r="I342" s="186">
        <f>I343</f>
        <v>1030</v>
      </c>
    </row>
    <row r="343" spans="2:9" ht="12.75">
      <c r="B343" s="96" t="s">
        <v>764</v>
      </c>
      <c r="C343" s="80" t="s">
        <v>724</v>
      </c>
      <c r="D343" s="80" t="s">
        <v>728</v>
      </c>
      <c r="E343" s="80" t="s">
        <v>765</v>
      </c>
      <c r="F343" s="80"/>
      <c r="G343" s="80"/>
      <c r="H343" s="186">
        <f>H344</f>
        <v>1018.8000000000001</v>
      </c>
      <c r="I343" s="186">
        <f>I344</f>
        <v>1030</v>
      </c>
    </row>
    <row r="344" spans="2:9" ht="38.25">
      <c r="B344" s="87" t="s">
        <v>226</v>
      </c>
      <c r="C344" s="80" t="s">
        <v>724</v>
      </c>
      <c r="D344" s="80" t="s">
        <v>728</v>
      </c>
      <c r="E344" s="80" t="s">
        <v>611</v>
      </c>
      <c r="F344" s="80"/>
      <c r="G344" s="80"/>
      <c r="H344" s="186">
        <f>H345+H348+H351</f>
        <v>1018.8000000000001</v>
      </c>
      <c r="I344" s="186">
        <f>I345+I348+I351</f>
        <v>1030</v>
      </c>
    </row>
    <row r="345" spans="2:9" ht="38.25">
      <c r="B345" s="87" t="s">
        <v>768</v>
      </c>
      <c r="C345" s="80" t="s">
        <v>724</v>
      </c>
      <c r="D345" s="80" t="s">
        <v>728</v>
      </c>
      <c r="E345" s="80" t="s">
        <v>611</v>
      </c>
      <c r="F345" s="80" t="s">
        <v>640</v>
      </c>
      <c r="G345" s="80"/>
      <c r="H345" s="186">
        <f>H346</f>
        <v>807.2</v>
      </c>
      <c r="I345" s="186">
        <f>I346</f>
        <v>809.2</v>
      </c>
    </row>
    <row r="346" spans="2:9" ht="12.75">
      <c r="B346" s="87" t="s">
        <v>769</v>
      </c>
      <c r="C346" s="80" t="s">
        <v>724</v>
      </c>
      <c r="D346" s="80" t="s">
        <v>728</v>
      </c>
      <c r="E346" s="80" t="s">
        <v>611</v>
      </c>
      <c r="F346" s="80" t="s">
        <v>770</v>
      </c>
      <c r="G346" s="80"/>
      <c r="H346" s="186">
        <f>H347</f>
        <v>807.2</v>
      </c>
      <c r="I346" s="186">
        <f>I347</f>
        <v>809.2</v>
      </c>
    </row>
    <row r="347" spans="2:9" ht="12.75">
      <c r="B347" s="87" t="s">
        <v>762</v>
      </c>
      <c r="C347" s="80" t="s">
        <v>724</v>
      </c>
      <c r="D347" s="80" t="s">
        <v>728</v>
      </c>
      <c r="E347" s="80" t="s">
        <v>611</v>
      </c>
      <c r="F347" s="80" t="s">
        <v>770</v>
      </c>
      <c r="G347" s="80">
        <v>2</v>
      </c>
      <c r="H347" s="187">
        <v>807.2</v>
      </c>
      <c r="I347" s="187">
        <v>809.2</v>
      </c>
    </row>
    <row r="348" spans="2:9" ht="12.75">
      <c r="B348" s="96" t="s">
        <v>775</v>
      </c>
      <c r="C348" s="80" t="s">
        <v>724</v>
      </c>
      <c r="D348" s="80" t="s">
        <v>728</v>
      </c>
      <c r="E348" s="80" t="s">
        <v>611</v>
      </c>
      <c r="F348" s="80" t="s">
        <v>776</v>
      </c>
      <c r="G348" s="80"/>
      <c r="H348" s="187">
        <f>H349</f>
        <v>210.1</v>
      </c>
      <c r="I348" s="187">
        <f>I349</f>
        <v>219.3</v>
      </c>
    </row>
    <row r="349" spans="2:9" ht="12.75">
      <c r="B349" s="96" t="s">
        <v>777</v>
      </c>
      <c r="C349" s="80" t="s">
        <v>724</v>
      </c>
      <c r="D349" s="80" t="s">
        <v>728</v>
      </c>
      <c r="E349" s="80" t="s">
        <v>611</v>
      </c>
      <c r="F349" s="80" t="s">
        <v>778</v>
      </c>
      <c r="G349" s="80"/>
      <c r="H349" s="187">
        <f>H350</f>
        <v>210.1</v>
      </c>
      <c r="I349" s="187">
        <f>I350</f>
        <v>219.3</v>
      </c>
    </row>
    <row r="350" spans="2:9" ht="12.75">
      <c r="B350" s="87" t="s">
        <v>762</v>
      </c>
      <c r="C350" s="80" t="s">
        <v>724</v>
      </c>
      <c r="D350" s="80" t="s">
        <v>728</v>
      </c>
      <c r="E350" s="80" t="s">
        <v>611</v>
      </c>
      <c r="F350" s="80" t="s">
        <v>778</v>
      </c>
      <c r="G350" s="80">
        <v>2</v>
      </c>
      <c r="H350" s="187">
        <v>210.1</v>
      </c>
      <c r="I350" s="187">
        <v>219.3</v>
      </c>
    </row>
    <row r="351" spans="2:9" ht="12.75">
      <c r="B351" s="96" t="s">
        <v>780</v>
      </c>
      <c r="C351" s="80" t="s">
        <v>724</v>
      </c>
      <c r="D351" s="80" t="s">
        <v>728</v>
      </c>
      <c r="E351" s="80" t="s">
        <v>611</v>
      </c>
      <c r="F351" s="80" t="s">
        <v>472</v>
      </c>
      <c r="G351" s="80"/>
      <c r="H351" s="187">
        <f>H352</f>
        <v>1.5</v>
      </c>
      <c r="I351" s="187">
        <f>I352</f>
        <v>1.5</v>
      </c>
    </row>
    <row r="352" spans="2:9" ht="12.75">
      <c r="B352" s="96" t="s">
        <v>781</v>
      </c>
      <c r="C352" s="80" t="s">
        <v>724</v>
      </c>
      <c r="D352" s="80" t="s">
        <v>728</v>
      </c>
      <c r="E352" s="80" t="s">
        <v>611</v>
      </c>
      <c r="F352" s="80" t="s">
        <v>782</v>
      </c>
      <c r="G352" s="80"/>
      <c r="H352" s="187">
        <f>H353</f>
        <v>1.5</v>
      </c>
      <c r="I352" s="187">
        <f>I353</f>
        <v>1.5</v>
      </c>
    </row>
    <row r="353" spans="2:9" ht="12.75">
      <c r="B353" s="87" t="s">
        <v>762</v>
      </c>
      <c r="C353" s="80" t="s">
        <v>724</v>
      </c>
      <c r="D353" s="80" t="s">
        <v>728</v>
      </c>
      <c r="E353" s="80" t="s">
        <v>611</v>
      </c>
      <c r="F353" s="80" t="s">
        <v>782</v>
      </c>
      <c r="G353" s="80">
        <v>2</v>
      </c>
      <c r="H353" s="187">
        <v>1.5</v>
      </c>
      <c r="I353" s="187">
        <v>1.5</v>
      </c>
    </row>
    <row r="354" spans="2:9" ht="12.75">
      <c r="B354" s="104" t="s">
        <v>348</v>
      </c>
      <c r="C354" s="79" t="s">
        <v>729</v>
      </c>
      <c r="D354" s="79"/>
      <c r="E354" s="79"/>
      <c r="F354" s="79"/>
      <c r="G354" s="79"/>
      <c r="H354" s="185">
        <f>H357</f>
        <v>7645.200000000001</v>
      </c>
      <c r="I354" s="185">
        <f>I357</f>
        <v>7608.6</v>
      </c>
    </row>
    <row r="355" spans="2:9" ht="12.75">
      <c r="B355" s="96" t="s">
        <v>758</v>
      </c>
      <c r="C355" s="35"/>
      <c r="D355" s="35"/>
      <c r="E355" s="35"/>
      <c r="F355" s="35"/>
      <c r="G355" s="35">
        <v>1</v>
      </c>
      <c r="H355" s="186">
        <f>H369+H362+H373+H377</f>
        <v>2783</v>
      </c>
      <c r="I355" s="186">
        <f>I369+I362+I373+I377</f>
        <v>2783</v>
      </c>
    </row>
    <row r="356" spans="2:9" ht="12.75">
      <c r="B356" s="96" t="s">
        <v>762</v>
      </c>
      <c r="C356" s="35"/>
      <c r="D356" s="35"/>
      <c r="E356" s="35"/>
      <c r="F356" s="35"/>
      <c r="G356" s="35">
        <v>2</v>
      </c>
      <c r="H356" s="186">
        <f>H363+H365+H370+H374+H383+H388</f>
        <v>4862.200000000001</v>
      </c>
      <c r="I356" s="186">
        <f>I363+I365+I370+I374+I383+I388</f>
        <v>4825.599999999999</v>
      </c>
    </row>
    <row r="357" spans="2:9" ht="12.75">
      <c r="B357" s="87" t="s">
        <v>349</v>
      </c>
      <c r="C357" s="80" t="s">
        <v>729</v>
      </c>
      <c r="D357" s="80" t="s">
        <v>730</v>
      </c>
      <c r="E357" s="80"/>
      <c r="F357" s="80"/>
      <c r="G357" s="80"/>
      <c r="H357" s="186">
        <f>H358+H378</f>
        <v>7645.200000000001</v>
      </c>
      <c r="I357" s="186">
        <f>I358+I378</f>
        <v>7608.6</v>
      </c>
    </row>
    <row r="358" spans="2:9" ht="12.75">
      <c r="B358" s="96" t="s">
        <v>764</v>
      </c>
      <c r="C358" s="80" t="s">
        <v>729</v>
      </c>
      <c r="D358" s="80" t="s">
        <v>730</v>
      </c>
      <c r="E358" s="80" t="s">
        <v>765</v>
      </c>
      <c r="F358" s="79"/>
      <c r="G358" s="79"/>
      <c r="H358" s="186">
        <f>H359+H366</f>
        <v>7504.200000000001</v>
      </c>
      <c r="I358" s="186">
        <f>I359+I366</f>
        <v>7472.6</v>
      </c>
    </row>
    <row r="359" spans="2:9" ht="25.5">
      <c r="B359" s="87" t="s">
        <v>227</v>
      </c>
      <c r="C359" s="80" t="s">
        <v>729</v>
      </c>
      <c r="D359" s="80" t="s">
        <v>730</v>
      </c>
      <c r="E359" s="80" t="s">
        <v>612</v>
      </c>
      <c r="F359" s="80"/>
      <c r="G359" s="80"/>
      <c r="H359" s="186">
        <f>H360</f>
        <v>3233.9</v>
      </c>
      <c r="I359" s="186">
        <f>I360</f>
        <v>3202.1</v>
      </c>
    </row>
    <row r="360" spans="2:9" ht="25.5">
      <c r="B360" s="87" t="s">
        <v>13</v>
      </c>
      <c r="C360" s="80" t="s">
        <v>729</v>
      </c>
      <c r="D360" s="80" t="s">
        <v>730</v>
      </c>
      <c r="E360" s="80" t="s">
        <v>612</v>
      </c>
      <c r="F360" s="80" t="s">
        <v>14</v>
      </c>
      <c r="G360" s="80"/>
      <c r="H360" s="186">
        <f>H361+H364</f>
        <v>3233.9</v>
      </c>
      <c r="I360" s="186">
        <f>I361+I364</f>
        <v>3202.1</v>
      </c>
    </row>
    <row r="361" spans="2:9" ht="25.5">
      <c r="B361" s="87" t="s">
        <v>294</v>
      </c>
      <c r="C361" s="80" t="s">
        <v>729</v>
      </c>
      <c r="D361" s="80" t="s">
        <v>730</v>
      </c>
      <c r="E361" s="80" t="s">
        <v>612</v>
      </c>
      <c r="F361" s="80" t="s">
        <v>293</v>
      </c>
      <c r="G361" s="80"/>
      <c r="H361" s="186">
        <f>H362+H363</f>
        <v>3199</v>
      </c>
      <c r="I361" s="186">
        <f>I362+I363</f>
        <v>3202.1</v>
      </c>
    </row>
    <row r="362" spans="2:9" ht="12.75">
      <c r="B362" s="96" t="s">
        <v>758</v>
      </c>
      <c r="C362" s="80" t="s">
        <v>729</v>
      </c>
      <c r="D362" s="80" t="s">
        <v>730</v>
      </c>
      <c r="E362" s="80" t="s">
        <v>612</v>
      </c>
      <c r="F362" s="80" t="s">
        <v>293</v>
      </c>
      <c r="G362" s="80" t="s">
        <v>750</v>
      </c>
      <c r="H362" s="186">
        <v>881</v>
      </c>
      <c r="I362" s="186">
        <v>881</v>
      </c>
    </row>
    <row r="363" spans="2:12" ht="12.75">
      <c r="B363" s="87" t="s">
        <v>762</v>
      </c>
      <c r="C363" s="80" t="s">
        <v>729</v>
      </c>
      <c r="D363" s="80" t="s">
        <v>730</v>
      </c>
      <c r="E363" s="80" t="s">
        <v>612</v>
      </c>
      <c r="F363" s="80" t="s">
        <v>293</v>
      </c>
      <c r="G363" s="80">
        <v>2</v>
      </c>
      <c r="H363" s="186">
        <v>2318</v>
      </c>
      <c r="I363" s="186">
        <v>2321.1</v>
      </c>
      <c r="K363" s="88"/>
      <c r="L363" s="88"/>
    </row>
    <row r="364" spans="2:9" ht="12.75">
      <c r="B364" s="87" t="s">
        <v>210</v>
      </c>
      <c r="C364" s="80" t="s">
        <v>729</v>
      </c>
      <c r="D364" s="80" t="s">
        <v>730</v>
      </c>
      <c r="E364" s="80" t="s">
        <v>612</v>
      </c>
      <c r="F364" s="35">
        <v>612</v>
      </c>
      <c r="G364" s="80"/>
      <c r="H364" s="186">
        <f>H365</f>
        <v>34.9</v>
      </c>
      <c r="I364" s="186">
        <f>I365</f>
        <v>0</v>
      </c>
    </row>
    <row r="365" spans="2:9" ht="12.75">
      <c r="B365" s="87" t="s">
        <v>762</v>
      </c>
      <c r="C365" s="80" t="s">
        <v>729</v>
      </c>
      <c r="D365" s="80" t="s">
        <v>730</v>
      </c>
      <c r="E365" s="80" t="s">
        <v>612</v>
      </c>
      <c r="F365" s="35">
        <v>612</v>
      </c>
      <c r="G365" s="80">
        <v>2</v>
      </c>
      <c r="H365" s="186">
        <v>34.9</v>
      </c>
      <c r="I365" s="186">
        <v>0</v>
      </c>
    </row>
    <row r="366" spans="2:9" ht="12.75">
      <c r="B366" s="87" t="s">
        <v>228</v>
      </c>
      <c r="C366" s="80" t="s">
        <v>729</v>
      </c>
      <c r="D366" s="80" t="s">
        <v>730</v>
      </c>
      <c r="E366" s="80" t="s">
        <v>613</v>
      </c>
      <c r="F366" s="80"/>
      <c r="G366" s="80"/>
      <c r="H366" s="187">
        <f>H367+H371+H375</f>
        <v>4270.3</v>
      </c>
      <c r="I366" s="187">
        <f>I367+I371+I375</f>
        <v>4270.5</v>
      </c>
    </row>
    <row r="367" spans="2:9" ht="38.25">
      <c r="B367" s="87" t="s">
        <v>768</v>
      </c>
      <c r="C367" s="80" t="s">
        <v>729</v>
      </c>
      <c r="D367" s="80" t="s">
        <v>730</v>
      </c>
      <c r="E367" s="80" t="s">
        <v>613</v>
      </c>
      <c r="F367" s="80" t="s">
        <v>640</v>
      </c>
      <c r="G367" s="80"/>
      <c r="H367" s="187">
        <f>H368</f>
        <v>3519.7</v>
      </c>
      <c r="I367" s="187">
        <f>I368</f>
        <v>3518.6</v>
      </c>
    </row>
    <row r="368" spans="2:9" ht="12.75">
      <c r="B368" s="87" t="s">
        <v>769</v>
      </c>
      <c r="C368" s="80" t="s">
        <v>729</v>
      </c>
      <c r="D368" s="80" t="s">
        <v>730</v>
      </c>
      <c r="E368" s="80" t="s">
        <v>613</v>
      </c>
      <c r="F368" s="80" t="s">
        <v>770</v>
      </c>
      <c r="G368" s="80"/>
      <c r="H368" s="187">
        <f>H369+H370</f>
        <v>3519.7</v>
      </c>
      <c r="I368" s="187">
        <f>I369+I370</f>
        <v>3518.6</v>
      </c>
    </row>
    <row r="369" spans="2:9" ht="12.75">
      <c r="B369" s="96" t="s">
        <v>758</v>
      </c>
      <c r="C369" s="80" t="s">
        <v>729</v>
      </c>
      <c r="D369" s="80" t="s">
        <v>730</v>
      </c>
      <c r="E369" s="80" t="s">
        <v>613</v>
      </c>
      <c r="F369" s="80" t="s">
        <v>770</v>
      </c>
      <c r="G369" s="80" t="s">
        <v>750</v>
      </c>
      <c r="H369" s="187">
        <v>1181</v>
      </c>
      <c r="I369" s="187">
        <v>1181</v>
      </c>
    </row>
    <row r="370" spans="2:12" ht="12.75">
      <c r="B370" s="87" t="s">
        <v>762</v>
      </c>
      <c r="C370" s="80" t="s">
        <v>729</v>
      </c>
      <c r="D370" s="80" t="s">
        <v>730</v>
      </c>
      <c r="E370" s="80" t="s">
        <v>613</v>
      </c>
      <c r="F370" s="80" t="s">
        <v>770</v>
      </c>
      <c r="G370" s="80">
        <v>2</v>
      </c>
      <c r="H370" s="187">
        <v>2338.7</v>
      </c>
      <c r="I370" s="187">
        <v>2337.6</v>
      </c>
      <c r="K370" s="88"/>
      <c r="L370" s="88"/>
    </row>
    <row r="371" spans="2:12" ht="12.75">
      <c r="B371" s="96" t="s">
        <v>775</v>
      </c>
      <c r="C371" s="80" t="s">
        <v>729</v>
      </c>
      <c r="D371" s="80" t="s">
        <v>730</v>
      </c>
      <c r="E371" s="80" t="s">
        <v>613</v>
      </c>
      <c r="F371" s="80" t="s">
        <v>776</v>
      </c>
      <c r="G371" s="80"/>
      <c r="H371" s="187">
        <f>H372</f>
        <v>745.6</v>
      </c>
      <c r="I371" s="187">
        <f>I372</f>
        <v>746.9</v>
      </c>
      <c r="K371" s="88"/>
      <c r="L371" s="88"/>
    </row>
    <row r="372" spans="2:9" ht="12.75">
      <c r="B372" s="96" t="s">
        <v>777</v>
      </c>
      <c r="C372" s="80" t="s">
        <v>729</v>
      </c>
      <c r="D372" s="80" t="s">
        <v>730</v>
      </c>
      <c r="E372" s="80" t="s">
        <v>613</v>
      </c>
      <c r="F372" s="80" t="s">
        <v>778</v>
      </c>
      <c r="G372" s="80"/>
      <c r="H372" s="187">
        <f>H373+H374</f>
        <v>745.6</v>
      </c>
      <c r="I372" s="187">
        <f>I373+I374</f>
        <v>746.9</v>
      </c>
    </row>
    <row r="373" spans="2:9" ht="12.75">
      <c r="B373" s="96" t="s">
        <v>758</v>
      </c>
      <c r="C373" s="80" t="s">
        <v>729</v>
      </c>
      <c r="D373" s="80" t="s">
        <v>730</v>
      </c>
      <c r="E373" s="80" t="s">
        <v>613</v>
      </c>
      <c r="F373" s="80" t="s">
        <v>778</v>
      </c>
      <c r="G373" s="80" t="s">
        <v>750</v>
      </c>
      <c r="H373" s="187">
        <v>716</v>
      </c>
      <c r="I373" s="187">
        <v>716</v>
      </c>
    </row>
    <row r="374" spans="2:9" ht="12.75">
      <c r="B374" s="87" t="s">
        <v>762</v>
      </c>
      <c r="C374" s="80" t="s">
        <v>729</v>
      </c>
      <c r="D374" s="80" t="s">
        <v>730</v>
      </c>
      <c r="E374" s="80" t="s">
        <v>613</v>
      </c>
      <c r="F374" s="80" t="s">
        <v>778</v>
      </c>
      <c r="G374" s="80">
        <v>2</v>
      </c>
      <c r="H374" s="187">
        <v>29.6</v>
      </c>
      <c r="I374" s="187">
        <v>30.9</v>
      </c>
    </row>
    <row r="375" spans="2:9" ht="12.75">
      <c r="B375" s="96" t="s">
        <v>780</v>
      </c>
      <c r="C375" s="80" t="s">
        <v>729</v>
      </c>
      <c r="D375" s="80" t="s">
        <v>730</v>
      </c>
      <c r="E375" s="80" t="s">
        <v>613</v>
      </c>
      <c r="F375" s="80" t="s">
        <v>472</v>
      </c>
      <c r="G375" s="80"/>
      <c r="H375" s="187">
        <f>H376</f>
        <v>5</v>
      </c>
      <c r="I375" s="187">
        <f>I376</f>
        <v>5</v>
      </c>
    </row>
    <row r="376" spans="2:9" ht="12.75">
      <c r="B376" s="96" t="s">
        <v>781</v>
      </c>
      <c r="C376" s="80" t="s">
        <v>729</v>
      </c>
      <c r="D376" s="80" t="s">
        <v>730</v>
      </c>
      <c r="E376" s="80" t="s">
        <v>613</v>
      </c>
      <c r="F376" s="80" t="s">
        <v>782</v>
      </c>
      <c r="G376" s="80"/>
      <c r="H376" s="187">
        <f>H377</f>
        <v>5</v>
      </c>
      <c r="I376" s="187">
        <f>I377</f>
        <v>5</v>
      </c>
    </row>
    <row r="377" spans="2:9" ht="12.75">
      <c r="B377" s="96" t="s">
        <v>758</v>
      </c>
      <c r="C377" s="80" t="s">
        <v>729</v>
      </c>
      <c r="D377" s="80" t="s">
        <v>730</v>
      </c>
      <c r="E377" s="80" t="s">
        <v>613</v>
      </c>
      <c r="F377" s="80" t="s">
        <v>782</v>
      </c>
      <c r="G377" s="80" t="s">
        <v>750</v>
      </c>
      <c r="H377" s="187">
        <v>5</v>
      </c>
      <c r="I377" s="187">
        <v>5</v>
      </c>
    </row>
    <row r="378" spans="2:9" ht="12.75">
      <c r="B378" s="101" t="s">
        <v>104</v>
      </c>
      <c r="C378" s="80" t="s">
        <v>729</v>
      </c>
      <c r="D378" s="80" t="s">
        <v>730</v>
      </c>
      <c r="E378" s="80" t="s">
        <v>103</v>
      </c>
      <c r="F378" s="79"/>
      <c r="G378" s="79"/>
      <c r="H378" s="186">
        <f>H379+H384</f>
        <v>141</v>
      </c>
      <c r="I378" s="186">
        <f>I379+I384</f>
        <v>136</v>
      </c>
    </row>
    <row r="379" spans="2:9" ht="38.25">
      <c r="B379" s="87" t="s">
        <v>105</v>
      </c>
      <c r="C379" s="80" t="s">
        <v>729</v>
      </c>
      <c r="D379" s="80" t="s">
        <v>730</v>
      </c>
      <c r="E379" s="80" t="s">
        <v>106</v>
      </c>
      <c r="F379" s="80"/>
      <c r="G379" s="80"/>
      <c r="H379" s="186">
        <f aca="true" t="shared" si="37" ref="H379:I382">H380</f>
        <v>11</v>
      </c>
      <c r="I379" s="186">
        <f t="shared" si="37"/>
        <v>1</v>
      </c>
    </row>
    <row r="380" spans="2:9" ht="38.25">
      <c r="B380" s="87" t="s">
        <v>107</v>
      </c>
      <c r="C380" s="80" t="s">
        <v>729</v>
      </c>
      <c r="D380" s="80" t="s">
        <v>730</v>
      </c>
      <c r="E380" s="80" t="s">
        <v>108</v>
      </c>
      <c r="F380" s="80"/>
      <c r="G380" s="80"/>
      <c r="H380" s="186">
        <f t="shared" si="37"/>
        <v>11</v>
      </c>
      <c r="I380" s="186">
        <f t="shared" si="37"/>
        <v>1</v>
      </c>
    </row>
    <row r="381" spans="2:9" ht="25.5">
      <c r="B381" s="87" t="s">
        <v>13</v>
      </c>
      <c r="C381" s="80" t="s">
        <v>729</v>
      </c>
      <c r="D381" s="80" t="s">
        <v>730</v>
      </c>
      <c r="E381" s="80" t="s">
        <v>108</v>
      </c>
      <c r="F381" s="80" t="s">
        <v>14</v>
      </c>
      <c r="G381" s="80"/>
      <c r="H381" s="186">
        <f t="shared" si="37"/>
        <v>11</v>
      </c>
      <c r="I381" s="186">
        <f t="shared" si="37"/>
        <v>1</v>
      </c>
    </row>
    <row r="382" spans="2:9" ht="12.75">
      <c r="B382" s="87" t="s">
        <v>210</v>
      </c>
      <c r="C382" s="80" t="s">
        <v>729</v>
      </c>
      <c r="D382" s="80" t="s">
        <v>730</v>
      </c>
      <c r="E382" s="80" t="s">
        <v>108</v>
      </c>
      <c r="F382" s="35">
        <v>612</v>
      </c>
      <c r="G382" s="80"/>
      <c r="H382" s="186">
        <f t="shared" si="37"/>
        <v>11</v>
      </c>
      <c r="I382" s="186">
        <f t="shared" si="37"/>
        <v>1</v>
      </c>
    </row>
    <row r="383" spans="2:9" ht="12.75">
      <c r="B383" s="87" t="s">
        <v>762</v>
      </c>
      <c r="C383" s="80" t="s">
        <v>729</v>
      </c>
      <c r="D383" s="80" t="s">
        <v>730</v>
      </c>
      <c r="E383" s="80" t="s">
        <v>108</v>
      </c>
      <c r="F383" s="35">
        <v>612</v>
      </c>
      <c r="G383" s="80">
        <v>2</v>
      </c>
      <c r="H383" s="186">
        <v>11</v>
      </c>
      <c r="I383" s="186">
        <v>1</v>
      </c>
    </row>
    <row r="384" spans="2:9" ht="38.25">
      <c r="B384" s="87" t="s">
        <v>110</v>
      </c>
      <c r="C384" s="80" t="s">
        <v>729</v>
      </c>
      <c r="D384" s="80" t="s">
        <v>730</v>
      </c>
      <c r="E384" s="80" t="s">
        <v>109</v>
      </c>
      <c r="F384" s="80"/>
      <c r="G384" s="80"/>
      <c r="H384" s="186">
        <f aca="true" t="shared" si="38" ref="H384:I387">H385</f>
        <v>130</v>
      </c>
      <c r="I384" s="186">
        <f t="shared" si="38"/>
        <v>135</v>
      </c>
    </row>
    <row r="385" spans="2:9" ht="38.25">
      <c r="B385" s="87" t="s">
        <v>112</v>
      </c>
      <c r="C385" s="80" t="s">
        <v>729</v>
      </c>
      <c r="D385" s="80" t="s">
        <v>730</v>
      </c>
      <c r="E385" s="80" t="s">
        <v>111</v>
      </c>
      <c r="F385" s="80"/>
      <c r="G385" s="80"/>
      <c r="H385" s="186">
        <f t="shared" si="38"/>
        <v>130</v>
      </c>
      <c r="I385" s="186">
        <f t="shared" si="38"/>
        <v>135</v>
      </c>
    </row>
    <row r="386" spans="2:9" ht="25.5">
      <c r="B386" s="87" t="s">
        <v>13</v>
      </c>
      <c r="C386" s="80" t="s">
        <v>729</v>
      </c>
      <c r="D386" s="80" t="s">
        <v>730</v>
      </c>
      <c r="E386" s="80" t="s">
        <v>111</v>
      </c>
      <c r="F386" s="80" t="s">
        <v>14</v>
      </c>
      <c r="G386" s="80"/>
      <c r="H386" s="186">
        <f t="shared" si="38"/>
        <v>130</v>
      </c>
      <c r="I386" s="186">
        <f t="shared" si="38"/>
        <v>135</v>
      </c>
    </row>
    <row r="387" spans="2:9" ht="12.75">
      <c r="B387" s="87" t="s">
        <v>210</v>
      </c>
      <c r="C387" s="80" t="s">
        <v>729</v>
      </c>
      <c r="D387" s="80" t="s">
        <v>730</v>
      </c>
      <c r="E387" s="80" t="s">
        <v>111</v>
      </c>
      <c r="F387" s="35">
        <v>612</v>
      </c>
      <c r="G387" s="80"/>
      <c r="H387" s="186">
        <f t="shared" si="38"/>
        <v>130</v>
      </c>
      <c r="I387" s="186">
        <f t="shared" si="38"/>
        <v>135</v>
      </c>
    </row>
    <row r="388" spans="2:9" ht="12.75">
      <c r="B388" s="87" t="s">
        <v>762</v>
      </c>
      <c r="C388" s="80" t="s">
        <v>729</v>
      </c>
      <c r="D388" s="80" t="s">
        <v>730</v>
      </c>
      <c r="E388" s="80" t="s">
        <v>111</v>
      </c>
      <c r="F388" s="35">
        <v>612</v>
      </c>
      <c r="G388" s="80">
        <v>2</v>
      </c>
      <c r="H388" s="186">
        <v>130</v>
      </c>
      <c r="I388" s="186">
        <v>135</v>
      </c>
    </row>
    <row r="389" spans="2:9" ht="12.75">
      <c r="B389" s="104" t="s">
        <v>354</v>
      </c>
      <c r="C389" s="79" t="s">
        <v>731</v>
      </c>
      <c r="D389" s="79"/>
      <c r="E389" s="79"/>
      <c r="F389" s="79"/>
      <c r="G389" s="79"/>
      <c r="H389" s="188">
        <f>H393+H399+H423+H453</f>
        <v>15894.699999999999</v>
      </c>
      <c r="I389" s="188">
        <f>I393+I399+I423+I453</f>
        <v>16600.7</v>
      </c>
    </row>
    <row r="390" spans="2:9" ht="12.75">
      <c r="B390" s="96" t="s">
        <v>762</v>
      </c>
      <c r="C390" s="35"/>
      <c r="D390" s="35"/>
      <c r="E390" s="35"/>
      <c r="F390" s="35"/>
      <c r="G390" s="35">
        <v>2</v>
      </c>
      <c r="H390" s="187">
        <f>H398+H404+H410+H416+H458+H419+H422</f>
        <v>2872.3000000000006</v>
      </c>
      <c r="I390" s="187">
        <f>I398+I404+I410+I416+I458+I419+I422</f>
        <v>2794.7000000000003</v>
      </c>
    </row>
    <row r="391" spans="2:9" ht="12.75">
      <c r="B391" s="96" t="s">
        <v>739</v>
      </c>
      <c r="C391" s="35"/>
      <c r="D391" s="35"/>
      <c r="E391" s="35"/>
      <c r="F391" s="35"/>
      <c r="G391" s="35">
        <v>3</v>
      </c>
      <c r="H391" s="187">
        <f>H432+H436+H440+H444+H448+H452+H459+H462</f>
        <v>12931.499999999998</v>
      </c>
      <c r="I391" s="187">
        <f>I432+I436+I440+I444+I448+I452+I459+I462</f>
        <v>13711.5</v>
      </c>
    </row>
    <row r="392" spans="2:9" ht="12.75">
      <c r="B392" s="96" t="s">
        <v>740</v>
      </c>
      <c r="C392" s="35"/>
      <c r="D392" s="35"/>
      <c r="E392" s="35"/>
      <c r="F392" s="35"/>
      <c r="G392" s="35">
        <v>4</v>
      </c>
      <c r="H392" s="187">
        <f>H428</f>
        <v>90.9</v>
      </c>
      <c r="I392" s="187">
        <f>I428</f>
        <v>94.5</v>
      </c>
    </row>
    <row r="393" spans="2:9" ht="12.75">
      <c r="B393" s="87" t="s">
        <v>690</v>
      </c>
      <c r="C393" s="80" t="s">
        <v>731</v>
      </c>
      <c r="D393" s="80" t="s">
        <v>732</v>
      </c>
      <c r="E393" s="80"/>
      <c r="F393" s="80"/>
      <c r="G393" s="80"/>
      <c r="H393" s="186">
        <f aca="true" t="shared" si="39" ref="H393:I396">H394</f>
        <v>2125.3</v>
      </c>
      <c r="I393" s="186">
        <f t="shared" si="39"/>
        <v>2125.3</v>
      </c>
    </row>
    <row r="394" spans="2:9" ht="12.75">
      <c r="B394" s="96" t="s">
        <v>764</v>
      </c>
      <c r="C394" s="80" t="s">
        <v>731</v>
      </c>
      <c r="D394" s="80" t="s">
        <v>732</v>
      </c>
      <c r="E394" s="80" t="s">
        <v>765</v>
      </c>
      <c r="F394" s="80"/>
      <c r="G394" s="80"/>
      <c r="H394" s="186">
        <f t="shared" si="39"/>
        <v>2125.3</v>
      </c>
      <c r="I394" s="186">
        <f t="shared" si="39"/>
        <v>2125.3</v>
      </c>
    </row>
    <row r="395" spans="2:9" ht="25.5">
      <c r="B395" s="87" t="s">
        <v>265</v>
      </c>
      <c r="C395" s="80" t="s">
        <v>731</v>
      </c>
      <c r="D395" s="80" t="s">
        <v>732</v>
      </c>
      <c r="E395" s="80" t="s">
        <v>614</v>
      </c>
      <c r="F395" s="80"/>
      <c r="G395" s="80"/>
      <c r="H395" s="186">
        <f t="shared" si="39"/>
        <v>2125.3</v>
      </c>
      <c r="I395" s="186">
        <f t="shared" si="39"/>
        <v>2125.3</v>
      </c>
    </row>
    <row r="396" spans="2:9" ht="12.75">
      <c r="B396" s="87" t="s">
        <v>522</v>
      </c>
      <c r="C396" s="80" t="s">
        <v>731</v>
      </c>
      <c r="D396" s="80" t="s">
        <v>732</v>
      </c>
      <c r="E396" s="80" t="s">
        <v>614</v>
      </c>
      <c r="F396" s="80" t="s">
        <v>615</v>
      </c>
      <c r="G396" s="80"/>
      <c r="H396" s="186">
        <f t="shared" si="39"/>
        <v>2125.3</v>
      </c>
      <c r="I396" s="186">
        <f t="shared" si="39"/>
        <v>2125.3</v>
      </c>
    </row>
    <row r="397" spans="2:9" ht="12.75">
      <c r="B397" s="87" t="s">
        <v>139</v>
      </c>
      <c r="C397" s="80" t="s">
        <v>731</v>
      </c>
      <c r="D397" s="80" t="s">
        <v>732</v>
      </c>
      <c r="E397" s="80" t="s">
        <v>614</v>
      </c>
      <c r="F397" s="80" t="s">
        <v>138</v>
      </c>
      <c r="G397" s="80"/>
      <c r="H397" s="186">
        <f>H398</f>
        <v>2125.3</v>
      </c>
      <c r="I397" s="186">
        <f>I398</f>
        <v>2125.3</v>
      </c>
    </row>
    <row r="398" spans="2:9" ht="12.75">
      <c r="B398" s="87" t="s">
        <v>762</v>
      </c>
      <c r="C398" s="80" t="s">
        <v>731</v>
      </c>
      <c r="D398" s="80" t="s">
        <v>732</v>
      </c>
      <c r="E398" s="80" t="s">
        <v>614</v>
      </c>
      <c r="F398" s="80" t="s">
        <v>138</v>
      </c>
      <c r="G398" s="80">
        <v>2</v>
      </c>
      <c r="H398" s="187">
        <v>2125.3</v>
      </c>
      <c r="I398" s="187">
        <v>2125.3</v>
      </c>
    </row>
    <row r="399" spans="2:9" ht="12.75">
      <c r="B399" s="87" t="s">
        <v>355</v>
      </c>
      <c r="C399" s="80" t="s">
        <v>731</v>
      </c>
      <c r="D399" s="80" t="s">
        <v>733</v>
      </c>
      <c r="E399" s="80"/>
      <c r="F399" s="80"/>
      <c r="G399" s="80"/>
      <c r="H399" s="187">
        <f>H400+H411+H405</f>
        <v>700.1</v>
      </c>
      <c r="I399" s="187">
        <f>I400+I411+I405</f>
        <v>622.5</v>
      </c>
    </row>
    <row r="400" spans="2:9" ht="12.75">
      <c r="B400" s="96" t="s">
        <v>764</v>
      </c>
      <c r="C400" s="80" t="s">
        <v>731</v>
      </c>
      <c r="D400" s="80" t="s">
        <v>733</v>
      </c>
      <c r="E400" s="121" t="s">
        <v>765</v>
      </c>
      <c r="F400" s="80"/>
      <c r="G400" s="80"/>
      <c r="H400" s="187">
        <f aca="true" t="shared" si="40" ref="H400:I403">H401</f>
        <v>56.4</v>
      </c>
      <c r="I400" s="187">
        <f t="shared" si="40"/>
        <v>56.4</v>
      </c>
    </row>
    <row r="401" spans="2:9" ht="12.75">
      <c r="B401" s="87" t="s">
        <v>266</v>
      </c>
      <c r="C401" s="80" t="s">
        <v>731</v>
      </c>
      <c r="D401" s="80" t="s">
        <v>733</v>
      </c>
      <c r="E401" s="121" t="s">
        <v>616</v>
      </c>
      <c r="F401" s="80"/>
      <c r="G401" s="80"/>
      <c r="H401" s="187">
        <f t="shared" si="40"/>
        <v>56.4</v>
      </c>
      <c r="I401" s="187">
        <f t="shared" si="40"/>
        <v>56.4</v>
      </c>
    </row>
    <row r="402" spans="2:9" ht="25.5">
      <c r="B402" s="87" t="s">
        <v>13</v>
      </c>
      <c r="C402" s="80" t="s">
        <v>731</v>
      </c>
      <c r="D402" s="80" t="s">
        <v>733</v>
      </c>
      <c r="E402" s="121" t="s">
        <v>616</v>
      </c>
      <c r="F402" s="80" t="s">
        <v>14</v>
      </c>
      <c r="G402" s="80"/>
      <c r="H402" s="187">
        <f t="shared" si="40"/>
        <v>56.4</v>
      </c>
      <c r="I402" s="187">
        <f t="shared" si="40"/>
        <v>56.4</v>
      </c>
    </row>
    <row r="403" spans="2:9" ht="12.75">
      <c r="B403" s="87" t="s">
        <v>210</v>
      </c>
      <c r="C403" s="80" t="s">
        <v>731</v>
      </c>
      <c r="D403" s="80" t="s">
        <v>733</v>
      </c>
      <c r="E403" s="121" t="s">
        <v>616</v>
      </c>
      <c r="F403" s="35">
        <v>612</v>
      </c>
      <c r="G403" s="80"/>
      <c r="H403" s="187">
        <f t="shared" si="40"/>
        <v>56.4</v>
      </c>
      <c r="I403" s="187">
        <f t="shared" si="40"/>
        <v>56.4</v>
      </c>
    </row>
    <row r="404" spans="2:9" ht="12.75">
      <c r="B404" s="87" t="s">
        <v>762</v>
      </c>
      <c r="C404" s="80" t="s">
        <v>731</v>
      </c>
      <c r="D404" s="80" t="s">
        <v>733</v>
      </c>
      <c r="E404" s="121" t="s">
        <v>616</v>
      </c>
      <c r="F404" s="35">
        <v>612</v>
      </c>
      <c r="G404" s="80">
        <v>2</v>
      </c>
      <c r="H404" s="187">
        <v>56.4</v>
      </c>
      <c r="I404" s="187">
        <v>56.4</v>
      </c>
    </row>
    <row r="405" spans="2:9" ht="25.5">
      <c r="B405" s="87" t="s">
        <v>681</v>
      </c>
      <c r="C405" s="80" t="s">
        <v>731</v>
      </c>
      <c r="D405" s="80" t="s">
        <v>733</v>
      </c>
      <c r="E405" s="121" t="s">
        <v>281</v>
      </c>
      <c r="F405" s="80"/>
      <c r="G405" s="80"/>
      <c r="H405" s="187">
        <f aca="true" t="shared" si="41" ref="H405:I407">H406</f>
        <v>528.2</v>
      </c>
      <c r="I405" s="187">
        <f t="shared" si="41"/>
        <v>450.6</v>
      </c>
    </row>
    <row r="406" spans="2:9" ht="25.5">
      <c r="B406" s="87" t="s">
        <v>682</v>
      </c>
      <c r="C406" s="80" t="s">
        <v>731</v>
      </c>
      <c r="D406" s="80" t="s">
        <v>733</v>
      </c>
      <c r="E406" s="121" t="s">
        <v>282</v>
      </c>
      <c r="F406" s="80"/>
      <c r="G406" s="80"/>
      <c r="H406" s="187">
        <f t="shared" si="41"/>
        <v>528.2</v>
      </c>
      <c r="I406" s="187">
        <f t="shared" si="41"/>
        <v>450.6</v>
      </c>
    </row>
    <row r="407" spans="2:9" ht="12.75">
      <c r="B407" s="87" t="s">
        <v>522</v>
      </c>
      <c r="C407" s="80" t="s">
        <v>731</v>
      </c>
      <c r="D407" s="80" t="s">
        <v>733</v>
      </c>
      <c r="E407" s="121" t="s">
        <v>282</v>
      </c>
      <c r="F407" s="80" t="s">
        <v>615</v>
      </c>
      <c r="G407" s="80"/>
      <c r="H407" s="187">
        <f t="shared" si="41"/>
        <v>528.2</v>
      </c>
      <c r="I407" s="187">
        <f t="shared" si="41"/>
        <v>450.6</v>
      </c>
    </row>
    <row r="408" spans="2:9" ht="12.75">
      <c r="B408" s="87" t="s">
        <v>139</v>
      </c>
      <c r="C408" s="80" t="s">
        <v>731</v>
      </c>
      <c r="D408" s="80" t="s">
        <v>733</v>
      </c>
      <c r="E408" s="121" t="s">
        <v>282</v>
      </c>
      <c r="F408" s="80" t="s">
        <v>138</v>
      </c>
      <c r="G408" s="80"/>
      <c r="H408" s="187">
        <f>H409</f>
        <v>528.2</v>
      </c>
      <c r="I408" s="187">
        <f>I409</f>
        <v>450.6</v>
      </c>
    </row>
    <row r="409" spans="2:9" ht="12.75">
      <c r="B409" s="87" t="s">
        <v>134</v>
      </c>
      <c r="C409" s="80" t="s">
        <v>731</v>
      </c>
      <c r="D409" s="80" t="s">
        <v>733</v>
      </c>
      <c r="E409" s="121" t="s">
        <v>282</v>
      </c>
      <c r="F409" s="80" t="s">
        <v>133</v>
      </c>
      <c r="G409" s="80"/>
      <c r="H409" s="187">
        <f>H410</f>
        <v>528.2</v>
      </c>
      <c r="I409" s="187">
        <f>I410</f>
        <v>450.6</v>
      </c>
    </row>
    <row r="410" spans="2:9" ht="12.75">
      <c r="B410" s="87" t="s">
        <v>762</v>
      </c>
      <c r="C410" s="80" t="s">
        <v>731</v>
      </c>
      <c r="D410" s="80" t="s">
        <v>733</v>
      </c>
      <c r="E410" s="121" t="s">
        <v>282</v>
      </c>
      <c r="F410" s="80" t="s">
        <v>133</v>
      </c>
      <c r="G410" s="80">
        <v>2</v>
      </c>
      <c r="H410" s="187">
        <v>528.2</v>
      </c>
      <c r="I410" s="187">
        <v>450.6</v>
      </c>
    </row>
    <row r="411" spans="2:9" ht="25.5">
      <c r="B411" s="87" t="s">
        <v>685</v>
      </c>
      <c r="C411" s="80" t="s">
        <v>731</v>
      </c>
      <c r="D411" s="80" t="s">
        <v>733</v>
      </c>
      <c r="E411" s="121" t="s">
        <v>590</v>
      </c>
      <c r="F411" s="80"/>
      <c r="G411" s="80"/>
      <c r="H411" s="187">
        <f aca="true" t="shared" si="42" ref="H411:I415">H412</f>
        <v>115.5</v>
      </c>
      <c r="I411" s="187">
        <f t="shared" si="42"/>
        <v>115.5</v>
      </c>
    </row>
    <row r="412" spans="2:9" ht="25.5">
      <c r="B412" s="87" t="s">
        <v>248</v>
      </c>
      <c r="C412" s="80" t="s">
        <v>731</v>
      </c>
      <c r="D412" s="80" t="s">
        <v>733</v>
      </c>
      <c r="E412" s="121" t="s">
        <v>617</v>
      </c>
      <c r="F412" s="80"/>
      <c r="G412" s="80"/>
      <c r="H412" s="187">
        <f t="shared" si="42"/>
        <v>115.5</v>
      </c>
      <c r="I412" s="187">
        <f t="shared" si="42"/>
        <v>115.5</v>
      </c>
    </row>
    <row r="413" spans="2:9" ht="38.25">
      <c r="B413" s="87" t="s">
        <v>249</v>
      </c>
      <c r="C413" s="80" t="s">
        <v>731</v>
      </c>
      <c r="D413" s="80" t="s">
        <v>733</v>
      </c>
      <c r="E413" s="121" t="s">
        <v>618</v>
      </c>
      <c r="F413" s="35"/>
      <c r="G413" s="80"/>
      <c r="H413" s="187">
        <f>H414+H417+H420</f>
        <v>115.5</v>
      </c>
      <c r="I413" s="187">
        <f>I414+I417+I420</f>
        <v>115.5</v>
      </c>
    </row>
    <row r="414" spans="2:9" ht="12.75">
      <c r="B414" s="96" t="s">
        <v>775</v>
      </c>
      <c r="C414" s="80" t="s">
        <v>731</v>
      </c>
      <c r="D414" s="80" t="s">
        <v>733</v>
      </c>
      <c r="E414" s="121" t="s">
        <v>618</v>
      </c>
      <c r="F414" s="80" t="s">
        <v>776</v>
      </c>
      <c r="G414" s="80"/>
      <c r="H414" s="187">
        <f t="shared" si="42"/>
        <v>38.5</v>
      </c>
      <c r="I414" s="187">
        <f t="shared" si="42"/>
        <v>38.5</v>
      </c>
    </row>
    <row r="415" spans="2:9" ht="12.75">
      <c r="B415" s="96" t="s">
        <v>777</v>
      </c>
      <c r="C415" s="80" t="s">
        <v>731</v>
      </c>
      <c r="D415" s="80" t="s">
        <v>733</v>
      </c>
      <c r="E415" s="121" t="s">
        <v>618</v>
      </c>
      <c r="F415" s="80" t="s">
        <v>778</v>
      </c>
      <c r="G415" s="80"/>
      <c r="H415" s="187">
        <f t="shared" si="42"/>
        <v>38.5</v>
      </c>
      <c r="I415" s="187">
        <f t="shared" si="42"/>
        <v>38.5</v>
      </c>
    </row>
    <row r="416" spans="2:9" ht="12.75">
      <c r="B416" s="87" t="s">
        <v>762</v>
      </c>
      <c r="C416" s="80" t="s">
        <v>731</v>
      </c>
      <c r="D416" s="80" t="s">
        <v>733</v>
      </c>
      <c r="E416" s="121" t="s">
        <v>618</v>
      </c>
      <c r="F416" s="80" t="s">
        <v>778</v>
      </c>
      <c r="G416" s="80">
        <v>2</v>
      </c>
      <c r="H416" s="187">
        <v>38.5</v>
      </c>
      <c r="I416" s="187">
        <v>38.5</v>
      </c>
    </row>
    <row r="417" spans="2:9" ht="12.75">
      <c r="B417" s="87" t="s">
        <v>522</v>
      </c>
      <c r="C417" s="80" t="s">
        <v>731</v>
      </c>
      <c r="D417" s="80" t="s">
        <v>733</v>
      </c>
      <c r="E417" s="121" t="s">
        <v>618</v>
      </c>
      <c r="F417" s="80" t="s">
        <v>615</v>
      </c>
      <c r="G417" s="80"/>
      <c r="H417" s="187">
        <f>H418</f>
        <v>47</v>
      </c>
      <c r="I417" s="187">
        <f>I418</f>
        <v>47</v>
      </c>
    </row>
    <row r="418" spans="2:9" ht="12.75">
      <c r="B418" s="87" t="s">
        <v>139</v>
      </c>
      <c r="C418" s="80" t="s">
        <v>731</v>
      </c>
      <c r="D418" s="80" t="s">
        <v>733</v>
      </c>
      <c r="E418" s="121" t="s">
        <v>618</v>
      </c>
      <c r="F418" s="80" t="s">
        <v>138</v>
      </c>
      <c r="G418" s="80"/>
      <c r="H418" s="187">
        <f>H419</f>
        <v>47</v>
      </c>
      <c r="I418" s="187">
        <f>I419</f>
        <v>47</v>
      </c>
    </row>
    <row r="419" spans="2:9" ht="12.75">
      <c r="B419" s="87" t="s">
        <v>762</v>
      </c>
      <c r="C419" s="80" t="s">
        <v>731</v>
      </c>
      <c r="D419" s="80" t="s">
        <v>733</v>
      </c>
      <c r="E419" s="121" t="s">
        <v>618</v>
      </c>
      <c r="F419" s="80" t="s">
        <v>138</v>
      </c>
      <c r="G419" s="80">
        <v>2</v>
      </c>
      <c r="H419" s="187">
        <v>47</v>
      </c>
      <c r="I419" s="187">
        <v>47</v>
      </c>
    </row>
    <row r="420" spans="2:9" ht="25.5">
      <c r="B420" s="87" t="s">
        <v>13</v>
      </c>
      <c r="C420" s="80" t="s">
        <v>731</v>
      </c>
      <c r="D420" s="80" t="s">
        <v>733</v>
      </c>
      <c r="E420" s="121" t="s">
        <v>618</v>
      </c>
      <c r="F420" s="80" t="s">
        <v>14</v>
      </c>
      <c r="G420" s="80"/>
      <c r="H420" s="187">
        <f>H421</f>
        <v>30</v>
      </c>
      <c r="I420" s="187">
        <f>I421</f>
        <v>30</v>
      </c>
    </row>
    <row r="421" spans="2:9" ht="12.75">
      <c r="B421" s="87" t="s">
        <v>210</v>
      </c>
      <c r="C421" s="80" t="s">
        <v>731</v>
      </c>
      <c r="D421" s="80" t="s">
        <v>733</v>
      </c>
      <c r="E421" s="121" t="s">
        <v>618</v>
      </c>
      <c r="F421" s="80" t="s">
        <v>211</v>
      </c>
      <c r="G421" s="80"/>
      <c r="H421" s="187">
        <f>H422</f>
        <v>30</v>
      </c>
      <c r="I421" s="187">
        <f>I422</f>
        <v>30</v>
      </c>
    </row>
    <row r="422" spans="2:9" ht="12.75">
      <c r="B422" s="87" t="s">
        <v>762</v>
      </c>
      <c r="C422" s="80" t="s">
        <v>731</v>
      </c>
      <c r="D422" s="80" t="s">
        <v>733</v>
      </c>
      <c r="E422" s="121" t="s">
        <v>618</v>
      </c>
      <c r="F422" s="80" t="s">
        <v>211</v>
      </c>
      <c r="G422" s="80">
        <v>2</v>
      </c>
      <c r="H422" s="187">
        <v>30</v>
      </c>
      <c r="I422" s="187">
        <v>30</v>
      </c>
    </row>
    <row r="423" spans="2:9" ht="12.75">
      <c r="B423" s="87" t="s">
        <v>365</v>
      </c>
      <c r="C423" s="80" t="s">
        <v>731</v>
      </c>
      <c r="D423" s="80" t="s">
        <v>734</v>
      </c>
      <c r="E423" s="80"/>
      <c r="F423" s="80"/>
      <c r="G423" s="80"/>
      <c r="H423" s="187">
        <f>H424</f>
        <v>12158.5</v>
      </c>
      <c r="I423" s="187">
        <f>I424</f>
        <v>12942.1</v>
      </c>
    </row>
    <row r="424" spans="2:9" ht="12.75">
      <c r="B424" s="96" t="s">
        <v>764</v>
      </c>
      <c r="C424" s="121">
        <v>1000</v>
      </c>
      <c r="D424" s="121">
        <v>1004</v>
      </c>
      <c r="E424" s="121" t="s">
        <v>765</v>
      </c>
      <c r="F424" s="79"/>
      <c r="G424" s="79"/>
      <c r="H424" s="186">
        <f>H425+H441+H445+H449+H433+H437+H429</f>
        <v>12158.5</v>
      </c>
      <c r="I424" s="186">
        <f>I425+I441+I445+I449+I433+I437+I429</f>
        <v>12942.1</v>
      </c>
    </row>
    <row r="425" spans="2:9" ht="25.5">
      <c r="B425" s="96" t="s">
        <v>268</v>
      </c>
      <c r="C425" s="121">
        <v>1000</v>
      </c>
      <c r="D425" s="121">
        <v>1004</v>
      </c>
      <c r="E425" s="121" t="s">
        <v>619</v>
      </c>
      <c r="F425" s="79"/>
      <c r="G425" s="79"/>
      <c r="H425" s="186">
        <f aca="true" t="shared" si="43" ref="H425:I427">H426</f>
        <v>90.9</v>
      </c>
      <c r="I425" s="186">
        <f t="shared" si="43"/>
        <v>94.5</v>
      </c>
    </row>
    <row r="426" spans="2:9" ht="12.75">
      <c r="B426" s="87" t="s">
        <v>522</v>
      </c>
      <c r="C426" s="121">
        <v>1000</v>
      </c>
      <c r="D426" s="121">
        <v>1004</v>
      </c>
      <c r="E426" s="121" t="s">
        <v>619</v>
      </c>
      <c r="F426" s="80" t="s">
        <v>615</v>
      </c>
      <c r="G426" s="79"/>
      <c r="H426" s="189">
        <f t="shared" si="43"/>
        <v>90.9</v>
      </c>
      <c r="I426" s="189">
        <f t="shared" si="43"/>
        <v>94.5</v>
      </c>
    </row>
    <row r="427" spans="2:9" ht="12.75">
      <c r="B427" s="87" t="s">
        <v>814</v>
      </c>
      <c r="C427" s="121">
        <v>1000</v>
      </c>
      <c r="D427" s="121">
        <v>1004</v>
      </c>
      <c r="E427" s="121" t="s">
        <v>619</v>
      </c>
      <c r="F427" s="80" t="s">
        <v>213</v>
      </c>
      <c r="G427" s="80"/>
      <c r="H427" s="187">
        <f t="shared" si="43"/>
        <v>90.9</v>
      </c>
      <c r="I427" s="187">
        <f t="shared" si="43"/>
        <v>94.5</v>
      </c>
    </row>
    <row r="428" spans="2:9" ht="12.75">
      <c r="B428" s="87" t="s">
        <v>740</v>
      </c>
      <c r="C428" s="121">
        <v>1000</v>
      </c>
      <c r="D428" s="121">
        <v>1004</v>
      </c>
      <c r="E428" s="121" t="s">
        <v>619</v>
      </c>
      <c r="F428" s="80" t="s">
        <v>213</v>
      </c>
      <c r="G428" s="80" t="s">
        <v>757</v>
      </c>
      <c r="H428" s="187">
        <v>90.9</v>
      </c>
      <c r="I428" s="187">
        <v>94.5</v>
      </c>
    </row>
    <row r="429" spans="2:9" ht="38.25">
      <c r="B429" s="96" t="s">
        <v>267</v>
      </c>
      <c r="C429" s="121">
        <v>1000</v>
      </c>
      <c r="D429" s="121">
        <v>1004</v>
      </c>
      <c r="E429" s="97" t="s">
        <v>214</v>
      </c>
      <c r="F429" s="80"/>
      <c r="G429" s="80"/>
      <c r="H429" s="186">
        <f aca="true" t="shared" si="44" ref="H429:I431">H430</f>
        <v>6449.2</v>
      </c>
      <c r="I429" s="186">
        <f t="shared" si="44"/>
        <v>6439.4</v>
      </c>
    </row>
    <row r="430" spans="2:9" ht="25.5">
      <c r="B430" s="96" t="s">
        <v>511</v>
      </c>
      <c r="C430" s="121">
        <v>1000</v>
      </c>
      <c r="D430" s="121">
        <v>1004</v>
      </c>
      <c r="E430" s="97" t="s">
        <v>214</v>
      </c>
      <c r="F430" s="80" t="s">
        <v>509</v>
      </c>
      <c r="G430" s="80"/>
      <c r="H430" s="186">
        <f t="shared" si="44"/>
        <v>6449.2</v>
      </c>
      <c r="I430" s="186">
        <f t="shared" si="44"/>
        <v>6439.4</v>
      </c>
    </row>
    <row r="431" spans="2:9" ht="25.5">
      <c r="B431" s="96" t="s">
        <v>512</v>
      </c>
      <c r="C431" s="121">
        <v>1000</v>
      </c>
      <c r="D431" s="121">
        <v>1004</v>
      </c>
      <c r="E431" s="97" t="s">
        <v>214</v>
      </c>
      <c r="F431" s="80" t="s">
        <v>510</v>
      </c>
      <c r="G431" s="80"/>
      <c r="H431" s="186">
        <f t="shared" si="44"/>
        <v>6449.2</v>
      </c>
      <c r="I431" s="186">
        <f t="shared" si="44"/>
        <v>6439.4</v>
      </c>
    </row>
    <row r="432" spans="2:9" ht="12.75">
      <c r="B432" s="87" t="s">
        <v>739</v>
      </c>
      <c r="C432" s="121">
        <v>1000</v>
      </c>
      <c r="D432" s="121">
        <v>1004</v>
      </c>
      <c r="E432" s="97" t="s">
        <v>214</v>
      </c>
      <c r="F432" s="80" t="s">
        <v>510</v>
      </c>
      <c r="G432" s="80">
        <v>3</v>
      </c>
      <c r="H432" s="191">
        <v>6449.2</v>
      </c>
      <c r="I432" s="191">
        <v>6439.4</v>
      </c>
    </row>
    <row r="433" spans="2:9" ht="41.25" customHeight="1">
      <c r="B433" s="96" t="s">
        <v>269</v>
      </c>
      <c r="C433" s="121">
        <v>1000</v>
      </c>
      <c r="D433" s="121">
        <v>1004</v>
      </c>
      <c r="E433" s="121" t="s">
        <v>620</v>
      </c>
      <c r="F433" s="79"/>
      <c r="G433" s="79"/>
      <c r="H433" s="186">
        <f aca="true" t="shared" si="45" ref="H433:I435">H434</f>
        <v>1027.7</v>
      </c>
      <c r="I433" s="186">
        <f t="shared" si="45"/>
        <v>1080.1</v>
      </c>
    </row>
    <row r="434" spans="2:9" ht="12.75">
      <c r="B434" s="87" t="s">
        <v>522</v>
      </c>
      <c r="C434" s="121">
        <v>1000</v>
      </c>
      <c r="D434" s="121">
        <v>1004</v>
      </c>
      <c r="E434" s="121" t="s">
        <v>620</v>
      </c>
      <c r="F434" s="80" t="s">
        <v>615</v>
      </c>
      <c r="G434" s="79"/>
      <c r="H434" s="189">
        <f t="shared" si="45"/>
        <v>1027.7</v>
      </c>
      <c r="I434" s="189">
        <f t="shared" si="45"/>
        <v>1080.1</v>
      </c>
    </row>
    <row r="435" spans="2:9" ht="12.75">
      <c r="B435" s="87" t="s">
        <v>139</v>
      </c>
      <c r="C435" s="121">
        <v>1000</v>
      </c>
      <c r="D435" s="121">
        <v>1004</v>
      </c>
      <c r="E435" s="121" t="s">
        <v>620</v>
      </c>
      <c r="F435" s="80" t="s">
        <v>138</v>
      </c>
      <c r="G435" s="79"/>
      <c r="H435" s="189">
        <f t="shared" si="45"/>
        <v>1027.7</v>
      </c>
      <c r="I435" s="189">
        <f t="shared" si="45"/>
        <v>1080.1</v>
      </c>
    </row>
    <row r="436" spans="2:9" ht="12.75">
      <c r="B436" s="87" t="s">
        <v>739</v>
      </c>
      <c r="C436" s="121">
        <v>1000</v>
      </c>
      <c r="D436" s="121">
        <v>1004</v>
      </c>
      <c r="E436" s="121" t="s">
        <v>620</v>
      </c>
      <c r="F436" s="80" t="s">
        <v>138</v>
      </c>
      <c r="G436" s="80">
        <v>3</v>
      </c>
      <c r="H436" s="187">
        <v>1027.7</v>
      </c>
      <c r="I436" s="187">
        <v>1080.1</v>
      </c>
    </row>
    <row r="437" spans="2:9" ht="38.25">
      <c r="B437" s="87" t="s">
        <v>121</v>
      </c>
      <c r="C437" s="121">
        <v>1000</v>
      </c>
      <c r="D437" s="121">
        <v>1004</v>
      </c>
      <c r="E437" s="121" t="s">
        <v>122</v>
      </c>
      <c r="F437" s="80"/>
      <c r="G437" s="80"/>
      <c r="H437" s="187">
        <f aca="true" t="shared" si="46" ref="H437:I439">H438</f>
        <v>69.5</v>
      </c>
      <c r="I437" s="187">
        <f t="shared" si="46"/>
        <v>72.6</v>
      </c>
    </row>
    <row r="438" spans="2:9" ht="25.5">
      <c r="B438" s="87" t="s">
        <v>13</v>
      </c>
      <c r="C438" s="121">
        <v>1000</v>
      </c>
      <c r="D438" s="121">
        <v>1004</v>
      </c>
      <c r="E438" s="121" t="s">
        <v>122</v>
      </c>
      <c r="F438" s="80" t="s">
        <v>14</v>
      </c>
      <c r="G438" s="79"/>
      <c r="H438" s="189">
        <f t="shared" si="46"/>
        <v>69.5</v>
      </c>
      <c r="I438" s="189">
        <f t="shared" si="46"/>
        <v>72.6</v>
      </c>
    </row>
    <row r="439" spans="2:9" ht="12.75">
      <c r="B439" s="87" t="s">
        <v>210</v>
      </c>
      <c r="C439" s="121">
        <v>1000</v>
      </c>
      <c r="D439" s="121">
        <v>1004</v>
      </c>
      <c r="E439" s="121" t="s">
        <v>122</v>
      </c>
      <c r="F439" s="80" t="s">
        <v>211</v>
      </c>
      <c r="G439" s="79"/>
      <c r="H439" s="189">
        <f t="shared" si="46"/>
        <v>69.5</v>
      </c>
      <c r="I439" s="189">
        <f t="shared" si="46"/>
        <v>72.6</v>
      </c>
    </row>
    <row r="440" spans="2:9" ht="12.75">
      <c r="B440" s="87" t="s">
        <v>739</v>
      </c>
      <c r="C440" s="121">
        <v>1000</v>
      </c>
      <c r="D440" s="121">
        <v>1004</v>
      </c>
      <c r="E440" s="121" t="s">
        <v>122</v>
      </c>
      <c r="F440" s="80" t="s">
        <v>211</v>
      </c>
      <c r="G440" s="80">
        <v>3</v>
      </c>
      <c r="H440" s="187">
        <v>69.5</v>
      </c>
      <c r="I440" s="187">
        <v>72.6</v>
      </c>
    </row>
    <row r="441" spans="2:9" ht="63.75">
      <c r="B441" s="96" t="s">
        <v>270</v>
      </c>
      <c r="C441" s="121">
        <v>1000</v>
      </c>
      <c r="D441" s="121">
        <v>1004</v>
      </c>
      <c r="E441" s="121" t="s">
        <v>621</v>
      </c>
      <c r="F441" s="79"/>
      <c r="G441" s="79"/>
      <c r="H441" s="186">
        <f aca="true" t="shared" si="47" ref="H441:I443">H442</f>
        <v>14.4</v>
      </c>
      <c r="I441" s="186">
        <f t="shared" si="47"/>
        <v>18</v>
      </c>
    </row>
    <row r="442" spans="2:9" ht="12.75">
      <c r="B442" s="87" t="s">
        <v>522</v>
      </c>
      <c r="C442" s="121">
        <v>1000</v>
      </c>
      <c r="D442" s="121">
        <v>1004</v>
      </c>
      <c r="E442" s="121" t="s">
        <v>621</v>
      </c>
      <c r="F442" s="80" t="s">
        <v>615</v>
      </c>
      <c r="G442" s="80"/>
      <c r="H442" s="187">
        <f t="shared" si="47"/>
        <v>14.4</v>
      </c>
      <c r="I442" s="187">
        <f t="shared" si="47"/>
        <v>18</v>
      </c>
    </row>
    <row r="443" spans="2:9" ht="12.75">
      <c r="B443" s="87" t="s">
        <v>139</v>
      </c>
      <c r="C443" s="121">
        <v>1000</v>
      </c>
      <c r="D443" s="121">
        <v>1004</v>
      </c>
      <c r="E443" s="121" t="s">
        <v>621</v>
      </c>
      <c r="F443" s="80" t="s">
        <v>138</v>
      </c>
      <c r="G443" s="80"/>
      <c r="H443" s="187">
        <f t="shared" si="47"/>
        <v>14.4</v>
      </c>
      <c r="I443" s="187">
        <f t="shared" si="47"/>
        <v>18</v>
      </c>
    </row>
    <row r="444" spans="2:9" ht="12.75">
      <c r="B444" s="87" t="s">
        <v>739</v>
      </c>
      <c r="C444" s="121">
        <v>1000</v>
      </c>
      <c r="D444" s="121">
        <v>1004</v>
      </c>
      <c r="E444" s="121" t="s">
        <v>621</v>
      </c>
      <c r="F444" s="80" t="s">
        <v>138</v>
      </c>
      <c r="G444" s="80">
        <v>3</v>
      </c>
      <c r="H444" s="187">
        <v>14.4</v>
      </c>
      <c r="I444" s="187">
        <v>18</v>
      </c>
    </row>
    <row r="445" spans="2:9" ht="25.5">
      <c r="B445" s="96" t="s">
        <v>271</v>
      </c>
      <c r="C445" s="121">
        <v>1000</v>
      </c>
      <c r="D445" s="121">
        <v>1004</v>
      </c>
      <c r="E445" s="121" t="s">
        <v>622</v>
      </c>
      <c r="F445" s="79"/>
      <c r="G445" s="79"/>
      <c r="H445" s="186">
        <f aca="true" t="shared" si="48" ref="H445:I447">H446</f>
        <v>4406.8</v>
      </c>
      <c r="I445" s="186">
        <f t="shared" si="48"/>
        <v>5087.5</v>
      </c>
    </row>
    <row r="446" spans="2:9" ht="12.75">
      <c r="B446" s="87" t="s">
        <v>522</v>
      </c>
      <c r="C446" s="121">
        <v>1000</v>
      </c>
      <c r="D446" s="121">
        <v>1004</v>
      </c>
      <c r="E446" s="121" t="s">
        <v>622</v>
      </c>
      <c r="F446" s="80" t="s">
        <v>615</v>
      </c>
      <c r="G446" s="80"/>
      <c r="H446" s="187">
        <f t="shared" si="48"/>
        <v>4406.8</v>
      </c>
      <c r="I446" s="187">
        <f t="shared" si="48"/>
        <v>5087.5</v>
      </c>
    </row>
    <row r="447" spans="2:9" ht="12.75">
      <c r="B447" s="87" t="s">
        <v>814</v>
      </c>
      <c r="C447" s="121">
        <v>1000</v>
      </c>
      <c r="D447" s="121">
        <v>1004</v>
      </c>
      <c r="E447" s="121" t="s">
        <v>622</v>
      </c>
      <c r="F447" s="80" t="s">
        <v>213</v>
      </c>
      <c r="G447" s="80"/>
      <c r="H447" s="187">
        <f t="shared" si="48"/>
        <v>4406.8</v>
      </c>
      <c r="I447" s="187">
        <f t="shared" si="48"/>
        <v>5087.5</v>
      </c>
    </row>
    <row r="448" spans="2:9" ht="12.75">
      <c r="B448" s="87" t="s">
        <v>739</v>
      </c>
      <c r="C448" s="121">
        <v>1000</v>
      </c>
      <c r="D448" s="121">
        <v>1004</v>
      </c>
      <c r="E448" s="121" t="s">
        <v>622</v>
      </c>
      <c r="F448" s="80" t="s">
        <v>213</v>
      </c>
      <c r="G448" s="80">
        <v>3</v>
      </c>
      <c r="H448" s="187">
        <v>4406.8</v>
      </c>
      <c r="I448" s="187">
        <v>5087.5</v>
      </c>
    </row>
    <row r="449" spans="2:9" ht="38.25">
      <c r="B449" s="96" t="s">
        <v>272</v>
      </c>
      <c r="C449" s="121">
        <v>1000</v>
      </c>
      <c r="D449" s="121">
        <v>1004</v>
      </c>
      <c r="E449" s="121" t="s">
        <v>623</v>
      </c>
      <c r="F449" s="80"/>
      <c r="G449" s="80"/>
      <c r="H449" s="187">
        <f aca="true" t="shared" si="49" ref="H449:I451">H450</f>
        <v>100</v>
      </c>
      <c r="I449" s="187">
        <f t="shared" si="49"/>
        <v>150</v>
      </c>
    </row>
    <row r="450" spans="2:9" ht="12.75">
      <c r="B450" s="87" t="s">
        <v>522</v>
      </c>
      <c r="C450" s="121">
        <v>1000</v>
      </c>
      <c r="D450" s="121">
        <v>1004</v>
      </c>
      <c r="E450" s="121" t="s">
        <v>623</v>
      </c>
      <c r="F450" s="80" t="s">
        <v>615</v>
      </c>
      <c r="G450" s="80"/>
      <c r="H450" s="187">
        <f t="shared" si="49"/>
        <v>100</v>
      </c>
      <c r="I450" s="187">
        <f t="shared" si="49"/>
        <v>150</v>
      </c>
    </row>
    <row r="451" spans="2:9" ht="12.75">
      <c r="B451" s="87" t="s">
        <v>814</v>
      </c>
      <c r="C451" s="121">
        <v>1000</v>
      </c>
      <c r="D451" s="121">
        <v>1004</v>
      </c>
      <c r="E451" s="121" t="s">
        <v>623</v>
      </c>
      <c r="F451" s="80" t="s">
        <v>213</v>
      </c>
      <c r="G451" s="80"/>
      <c r="H451" s="187">
        <f t="shared" si="49"/>
        <v>100</v>
      </c>
      <c r="I451" s="187">
        <f t="shared" si="49"/>
        <v>150</v>
      </c>
    </row>
    <row r="452" spans="2:9" ht="12.75">
      <c r="B452" s="87" t="s">
        <v>739</v>
      </c>
      <c r="C452" s="121">
        <v>1000</v>
      </c>
      <c r="D452" s="121">
        <v>1004</v>
      </c>
      <c r="E452" s="121" t="s">
        <v>623</v>
      </c>
      <c r="F452" s="80" t="s">
        <v>213</v>
      </c>
      <c r="G452" s="80">
        <v>3</v>
      </c>
      <c r="H452" s="187">
        <v>100</v>
      </c>
      <c r="I452" s="187">
        <v>150</v>
      </c>
    </row>
    <row r="453" spans="2:9" ht="12.75">
      <c r="B453" s="87" t="s">
        <v>356</v>
      </c>
      <c r="C453" s="80" t="s">
        <v>731</v>
      </c>
      <c r="D453" s="80" t="s">
        <v>735</v>
      </c>
      <c r="E453" s="80"/>
      <c r="F453" s="80"/>
      <c r="G453" s="80"/>
      <c r="H453" s="186">
        <f>H454</f>
        <v>910.8</v>
      </c>
      <c r="I453" s="186">
        <f>I454</f>
        <v>910.8</v>
      </c>
    </row>
    <row r="454" spans="2:9" ht="12.75">
      <c r="B454" s="96" t="s">
        <v>764</v>
      </c>
      <c r="C454" s="80" t="s">
        <v>731</v>
      </c>
      <c r="D454" s="80" t="s">
        <v>735</v>
      </c>
      <c r="E454" s="121" t="s">
        <v>765</v>
      </c>
      <c r="F454" s="80"/>
      <c r="G454" s="80"/>
      <c r="H454" s="186">
        <f>H455</f>
        <v>910.8</v>
      </c>
      <c r="I454" s="186">
        <f>I455</f>
        <v>910.8</v>
      </c>
    </row>
    <row r="455" spans="2:9" ht="25.5">
      <c r="B455" s="87" t="s">
        <v>273</v>
      </c>
      <c r="C455" s="80" t="s">
        <v>731</v>
      </c>
      <c r="D455" s="80" t="s">
        <v>735</v>
      </c>
      <c r="E455" s="80" t="s">
        <v>624</v>
      </c>
      <c r="F455" s="80"/>
      <c r="G455" s="80"/>
      <c r="H455" s="186">
        <f>H456+H460</f>
        <v>910.8</v>
      </c>
      <c r="I455" s="186">
        <f>I456+I460</f>
        <v>910.8</v>
      </c>
    </row>
    <row r="456" spans="2:9" ht="38.25">
      <c r="B456" s="87" t="s">
        <v>768</v>
      </c>
      <c r="C456" s="80" t="s">
        <v>731</v>
      </c>
      <c r="D456" s="80" t="s">
        <v>735</v>
      </c>
      <c r="E456" s="80" t="s">
        <v>624</v>
      </c>
      <c r="F456" s="80" t="s">
        <v>640</v>
      </c>
      <c r="G456" s="80"/>
      <c r="H456" s="186">
        <f>H457</f>
        <v>698.9</v>
      </c>
      <c r="I456" s="186">
        <f>I457</f>
        <v>698.9</v>
      </c>
    </row>
    <row r="457" spans="2:9" ht="12.75">
      <c r="B457" s="87" t="s">
        <v>769</v>
      </c>
      <c r="C457" s="80" t="s">
        <v>731</v>
      </c>
      <c r="D457" s="80" t="s">
        <v>735</v>
      </c>
      <c r="E457" s="80" t="s">
        <v>624</v>
      </c>
      <c r="F457" s="80" t="s">
        <v>770</v>
      </c>
      <c r="G457" s="80"/>
      <c r="H457" s="186">
        <f>H458+H459</f>
        <v>698.9</v>
      </c>
      <c r="I457" s="186">
        <f>I458+I459</f>
        <v>698.9</v>
      </c>
    </row>
    <row r="458" spans="2:9" ht="12.75">
      <c r="B458" s="87" t="s">
        <v>762</v>
      </c>
      <c r="C458" s="80" t="s">
        <v>731</v>
      </c>
      <c r="D458" s="80" t="s">
        <v>735</v>
      </c>
      <c r="E458" s="80" t="s">
        <v>624</v>
      </c>
      <c r="F458" s="80" t="s">
        <v>770</v>
      </c>
      <c r="G458" s="80" t="s">
        <v>751</v>
      </c>
      <c r="H458" s="186">
        <v>46.9</v>
      </c>
      <c r="I458" s="186">
        <v>46.9</v>
      </c>
    </row>
    <row r="459" spans="2:9" ht="12.75">
      <c r="B459" s="87" t="s">
        <v>739</v>
      </c>
      <c r="C459" s="80" t="s">
        <v>731</v>
      </c>
      <c r="D459" s="80" t="s">
        <v>735</v>
      </c>
      <c r="E459" s="80" t="s">
        <v>624</v>
      </c>
      <c r="F459" s="80" t="s">
        <v>770</v>
      </c>
      <c r="G459" s="80">
        <v>3</v>
      </c>
      <c r="H459" s="186">
        <v>652</v>
      </c>
      <c r="I459" s="186">
        <v>652</v>
      </c>
    </row>
    <row r="460" spans="2:9" ht="12.75">
      <c r="B460" s="96" t="s">
        <v>775</v>
      </c>
      <c r="C460" s="80" t="s">
        <v>731</v>
      </c>
      <c r="D460" s="80" t="s">
        <v>735</v>
      </c>
      <c r="E460" s="80" t="s">
        <v>624</v>
      </c>
      <c r="F460" s="80" t="s">
        <v>776</v>
      </c>
      <c r="G460" s="80"/>
      <c r="H460" s="186">
        <f>H461</f>
        <v>211.9</v>
      </c>
      <c r="I460" s="186">
        <f>I461</f>
        <v>211.9</v>
      </c>
    </row>
    <row r="461" spans="2:9" ht="12.75">
      <c r="B461" s="96" t="s">
        <v>777</v>
      </c>
      <c r="C461" s="80" t="s">
        <v>731</v>
      </c>
      <c r="D461" s="80" t="s">
        <v>735</v>
      </c>
      <c r="E461" s="80" t="s">
        <v>624</v>
      </c>
      <c r="F461" s="80" t="s">
        <v>778</v>
      </c>
      <c r="G461" s="80"/>
      <c r="H461" s="186">
        <f>H462</f>
        <v>211.9</v>
      </c>
      <c r="I461" s="186">
        <f>I462</f>
        <v>211.9</v>
      </c>
    </row>
    <row r="462" spans="2:9" ht="12.75">
      <c r="B462" s="87" t="s">
        <v>739</v>
      </c>
      <c r="C462" s="80" t="s">
        <v>731</v>
      </c>
      <c r="D462" s="80" t="s">
        <v>735</v>
      </c>
      <c r="E462" s="80" t="s">
        <v>624</v>
      </c>
      <c r="F462" s="80" t="s">
        <v>778</v>
      </c>
      <c r="G462" s="80">
        <v>3</v>
      </c>
      <c r="H462" s="186">
        <v>211.9</v>
      </c>
      <c r="I462" s="186">
        <v>211.9</v>
      </c>
    </row>
    <row r="463" spans="2:9" ht="14.25" customHeight="1">
      <c r="B463" s="104" t="s">
        <v>364</v>
      </c>
      <c r="C463" s="79" t="s">
        <v>736</v>
      </c>
      <c r="D463" s="79"/>
      <c r="E463" s="79"/>
      <c r="F463" s="79"/>
      <c r="G463" s="79"/>
      <c r="H463" s="185">
        <f>H465</f>
        <v>120</v>
      </c>
      <c r="I463" s="185">
        <f>I465</f>
        <v>126</v>
      </c>
    </row>
    <row r="464" spans="2:9" ht="15.75" customHeight="1">
      <c r="B464" s="96" t="s">
        <v>762</v>
      </c>
      <c r="C464" s="35"/>
      <c r="D464" s="35"/>
      <c r="E464" s="35"/>
      <c r="F464" s="35"/>
      <c r="G464" s="35">
        <v>2</v>
      </c>
      <c r="H464" s="186">
        <f>H470</f>
        <v>120</v>
      </c>
      <c r="I464" s="186">
        <f>I470</f>
        <v>126</v>
      </c>
    </row>
    <row r="465" spans="2:9" ht="12.75">
      <c r="B465" s="87" t="s">
        <v>316</v>
      </c>
      <c r="C465" s="80" t="s">
        <v>736</v>
      </c>
      <c r="D465" s="80" t="s">
        <v>315</v>
      </c>
      <c r="E465" s="80"/>
      <c r="F465" s="80"/>
      <c r="G465" s="80"/>
      <c r="H465" s="186">
        <f aca="true" t="shared" si="50" ref="H465:I469">H466</f>
        <v>120</v>
      </c>
      <c r="I465" s="186">
        <f t="shared" si="50"/>
        <v>126</v>
      </c>
    </row>
    <row r="466" spans="2:9" ht="25.5">
      <c r="B466" s="87" t="s">
        <v>491</v>
      </c>
      <c r="C466" s="80" t="s">
        <v>736</v>
      </c>
      <c r="D466" s="80" t="s">
        <v>315</v>
      </c>
      <c r="E466" s="80" t="s">
        <v>626</v>
      </c>
      <c r="F466" s="80"/>
      <c r="G466" s="80"/>
      <c r="H466" s="186">
        <f t="shared" si="50"/>
        <v>120</v>
      </c>
      <c r="I466" s="186">
        <f t="shared" si="50"/>
        <v>126</v>
      </c>
    </row>
    <row r="467" spans="2:9" ht="25.5">
      <c r="B467" s="96" t="s">
        <v>492</v>
      </c>
      <c r="C467" s="80" t="s">
        <v>736</v>
      </c>
      <c r="D467" s="80" t="s">
        <v>315</v>
      </c>
      <c r="E467" s="80" t="s">
        <v>628</v>
      </c>
      <c r="F467" s="35"/>
      <c r="G467" s="80"/>
      <c r="H467" s="186">
        <f t="shared" si="50"/>
        <v>120</v>
      </c>
      <c r="I467" s="186">
        <f t="shared" si="50"/>
        <v>126</v>
      </c>
    </row>
    <row r="468" spans="2:9" ht="12.75">
      <c r="B468" s="96" t="s">
        <v>775</v>
      </c>
      <c r="C468" s="80" t="s">
        <v>736</v>
      </c>
      <c r="D468" s="80" t="s">
        <v>315</v>
      </c>
      <c r="E468" s="80" t="s">
        <v>628</v>
      </c>
      <c r="F468" s="80" t="s">
        <v>776</v>
      </c>
      <c r="G468" s="80"/>
      <c r="H468" s="187">
        <f t="shared" si="50"/>
        <v>120</v>
      </c>
      <c r="I468" s="187">
        <f t="shared" si="50"/>
        <v>126</v>
      </c>
    </row>
    <row r="469" spans="2:9" ht="12.75">
      <c r="B469" s="96" t="s">
        <v>777</v>
      </c>
      <c r="C469" s="80" t="s">
        <v>736</v>
      </c>
      <c r="D469" s="80" t="s">
        <v>315</v>
      </c>
      <c r="E469" s="80" t="s">
        <v>628</v>
      </c>
      <c r="F469" s="80" t="s">
        <v>778</v>
      </c>
      <c r="G469" s="80"/>
      <c r="H469" s="187">
        <f t="shared" si="50"/>
        <v>120</v>
      </c>
      <c r="I469" s="187">
        <f t="shared" si="50"/>
        <v>126</v>
      </c>
    </row>
    <row r="470" spans="2:9" ht="12.75">
      <c r="B470" s="87" t="s">
        <v>762</v>
      </c>
      <c r="C470" s="80" t="s">
        <v>736</v>
      </c>
      <c r="D470" s="80" t="s">
        <v>315</v>
      </c>
      <c r="E470" s="80" t="s">
        <v>628</v>
      </c>
      <c r="F470" s="80" t="s">
        <v>778</v>
      </c>
      <c r="G470" s="80">
        <v>2</v>
      </c>
      <c r="H470" s="187">
        <v>120</v>
      </c>
      <c r="I470" s="187">
        <v>126</v>
      </c>
    </row>
    <row r="471" spans="2:9" ht="25.5">
      <c r="B471" s="104" t="s">
        <v>699</v>
      </c>
      <c r="C471" s="79" t="s">
        <v>698</v>
      </c>
      <c r="D471" s="79"/>
      <c r="E471" s="79"/>
      <c r="F471" s="79"/>
      <c r="G471" s="79"/>
      <c r="H471" s="185">
        <f>H473</f>
        <v>3313.4</v>
      </c>
      <c r="I471" s="185">
        <f>I473</f>
        <v>3313.4</v>
      </c>
    </row>
    <row r="472" spans="2:9" ht="12.75">
      <c r="B472" s="96" t="s">
        <v>739</v>
      </c>
      <c r="C472" s="35"/>
      <c r="D472" s="35"/>
      <c r="E472" s="35"/>
      <c r="F472" s="35"/>
      <c r="G472" s="35">
        <v>3</v>
      </c>
      <c r="H472" s="186">
        <f>H478</f>
        <v>3313.4</v>
      </c>
      <c r="I472" s="186">
        <f>I478</f>
        <v>3313.4</v>
      </c>
    </row>
    <row r="473" spans="2:9" ht="25.5">
      <c r="B473" s="87" t="s">
        <v>701</v>
      </c>
      <c r="C473" s="80" t="s">
        <v>698</v>
      </c>
      <c r="D473" s="80" t="s">
        <v>700</v>
      </c>
      <c r="E473" s="80"/>
      <c r="F473" s="80"/>
      <c r="G473" s="80"/>
      <c r="H473" s="186">
        <f aca="true" t="shared" si="51" ref="H473:I477">H474</f>
        <v>3313.4</v>
      </c>
      <c r="I473" s="186">
        <f t="shared" si="51"/>
        <v>3313.4</v>
      </c>
    </row>
    <row r="474" spans="2:9" ht="12.75">
      <c r="B474" s="96" t="s">
        <v>764</v>
      </c>
      <c r="C474" s="80" t="s">
        <v>698</v>
      </c>
      <c r="D474" s="80" t="s">
        <v>700</v>
      </c>
      <c r="E474" s="80" t="s">
        <v>765</v>
      </c>
      <c r="F474" s="80"/>
      <c r="G474" s="80"/>
      <c r="H474" s="186">
        <f t="shared" si="51"/>
        <v>3313.4</v>
      </c>
      <c r="I474" s="186">
        <f t="shared" si="51"/>
        <v>3313.4</v>
      </c>
    </row>
    <row r="475" spans="2:9" ht="25.5">
      <c r="B475" s="87" t="s">
        <v>274</v>
      </c>
      <c r="C475" s="80" t="s">
        <v>698</v>
      </c>
      <c r="D475" s="80" t="s">
        <v>700</v>
      </c>
      <c r="E475" s="80" t="s">
        <v>629</v>
      </c>
      <c r="F475" s="80"/>
      <c r="G475" s="80"/>
      <c r="H475" s="186">
        <f t="shared" si="51"/>
        <v>3313.4</v>
      </c>
      <c r="I475" s="186">
        <f t="shared" si="51"/>
        <v>3313.4</v>
      </c>
    </row>
    <row r="476" spans="2:9" ht="12.75">
      <c r="B476" s="101" t="s">
        <v>292</v>
      </c>
      <c r="C476" s="80" t="s">
        <v>698</v>
      </c>
      <c r="D476" s="80" t="s">
        <v>700</v>
      </c>
      <c r="E476" s="80" t="s">
        <v>629</v>
      </c>
      <c r="F476" s="80" t="s">
        <v>6</v>
      </c>
      <c r="G476" s="80"/>
      <c r="H476" s="186">
        <f t="shared" si="51"/>
        <v>3313.4</v>
      </c>
      <c r="I476" s="186">
        <f t="shared" si="51"/>
        <v>3313.4</v>
      </c>
    </row>
    <row r="477" spans="2:9" ht="12.75">
      <c r="B477" s="101" t="s">
        <v>288</v>
      </c>
      <c r="C477" s="80" t="s">
        <v>698</v>
      </c>
      <c r="D477" s="80" t="s">
        <v>700</v>
      </c>
      <c r="E477" s="80" t="s">
        <v>629</v>
      </c>
      <c r="F477" s="80" t="s">
        <v>287</v>
      </c>
      <c r="G477" s="80"/>
      <c r="H477" s="187">
        <f t="shared" si="51"/>
        <v>3313.4</v>
      </c>
      <c r="I477" s="187">
        <f t="shared" si="51"/>
        <v>3313.4</v>
      </c>
    </row>
    <row r="478" spans="2:9" ht="12.75">
      <c r="B478" s="101" t="s">
        <v>739</v>
      </c>
      <c r="C478" s="80" t="s">
        <v>698</v>
      </c>
      <c r="D478" s="80" t="s">
        <v>700</v>
      </c>
      <c r="E478" s="80" t="s">
        <v>629</v>
      </c>
      <c r="F478" s="80" t="s">
        <v>287</v>
      </c>
      <c r="G478" s="80">
        <v>3</v>
      </c>
      <c r="H478" s="187">
        <v>3313.4</v>
      </c>
      <c r="I478" s="187">
        <v>3313.4</v>
      </c>
    </row>
    <row r="488" ht="12.75">
      <c r="J488" s="88"/>
    </row>
    <row r="497" ht="12.75">
      <c r="H497" s="88"/>
    </row>
  </sheetData>
  <sheetProtection/>
  <autoFilter ref="B10:H478"/>
  <mergeCells count="9">
    <mergeCell ref="B7:I7"/>
    <mergeCell ref="B8:H8"/>
    <mergeCell ref="B9:B10"/>
    <mergeCell ref="C9:C10"/>
    <mergeCell ref="D9:D10"/>
    <mergeCell ref="E9:E10"/>
    <mergeCell ref="F9:F10"/>
    <mergeCell ref="G9:G10"/>
    <mergeCell ref="H9:I9"/>
  </mergeCells>
  <printOptions/>
  <pageMargins left="0.61" right="0.2" top="0.26" bottom="0.27" header="0.2" footer="0.2"/>
  <pageSetup horizontalDpi="600" verticalDpi="600" orientation="portrait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545"/>
  <sheetViews>
    <sheetView zoomScalePageLayoutView="0" workbookViewId="0" topLeftCell="A23">
      <selection activeCell="B529" sqref="B529:B530"/>
    </sheetView>
  </sheetViews>
  <sheetFormatPr defaultColWidth="9.00390625" defaultRowHeight="12.75"/>
  <cols>
    <col min="1" max="1" width="9.125" style="73" customWidth="1"/>
    <col min="2" max="2" width="92.125" style="100" customWidth="1"/>
    <col min="3" max="3" width="4.25390625" style="110" customWidth="1"/>
    <col min="4" max="4" width="5.125" style="73" customWidth="1"/>
    <col min="5" max="5" width="5.25390625" style="73" customWidth="1"/>
    <col min="6" max="6" width="10.25390625" style="73" customWidth="1"/>
    <col min="7" max="7" width="7.125" style="73" customWidth="1"/>
    <col min="8" max="8" width="3.375" style="73" customWidth="1"/>
    <col min="9" max="9" width="12.25390625" style="73" customWidth="1"/>
    <col min="10" max="10" width="9.125" style="73" customWidth="1"/>
    <col min="11" max="11" width="9.75390625" style="73" customWidth="1"/>
    <col min="12" max="16384" width="9.125" style="73" customWidth="1"/>
  </cols>
  <sheetData>
    <row r="2" spans="4:9" ht="12.75">
      <c r="D2" s="71"/>
      <c r="E2" s="71"/>
      <c r="F2" s="71"/>
      <c r="G2" s="71"/>
      <c r="H2" s="71"/>
      <c r="I2" s="72" t="s">
        <v>824</v>
      </c>
    </row>
    <row r="3" spans="3:9" ht="12.75" customHeight="1">
      <c r="C3" s="111"/>
      <c r="E3" s="74"/>
      <c r="F3" s="74"/>
      <c r="G3" s="74"/>
      <c r="H3" s="74"/>
      <c r="I3" s="75" t="s">
        <v>212</v>
      </c>
    </row>
    <row r="4" spans="3:9" ht="12.75" customHeight="1">
      <c r="C4" s="111"/>
      <c r="E4" s="74"/>
      <c r="F4" s="74"/>
      <c r="G4" s="74"/>
      <c r="H4" s="74"/>
      <c r="I4" s="75" t="s">
        <v>94</v>
      </c>
    </row>
    <row r="5" spans="2:9" ht="12.75" customHeight="1">
      <c r="B5" s="112"/>
      <c r="C5" s="113"/>
      <c r="E5" s="74"/>
      <c r="F5" s="74"/>
      <c r="G5" s="74"/>
      <c r="H5" s="74"/>
      <c r="I5" s="75" t="s">
        <v>95</v>
      </c>
    </row>
    <row r="6" spans="2:8" ht="12.75">
      <c r="B6" s="112"/>
      <c r="C6" s="113"/>
      <c r="D6" s="76"/>
      <c r="E6" s="76"/>
      <c r="F6" s="76"/>
      <c r="G6" s="76"/>
      <c r="H6" s="76"/>
    </row>
    <row r="7" spans="2:9" ht="12.75">
      <c r="B7" s="313" t="s">
        <v>93</v>
      </c>
      <c r="C7" s="313"/>
      <c r="D7" s="313"/>
      <c r="E7" s="313"/>
      <c r="F7" s="313"/>
      <c r="G7" s="313"/>
      <c r="H7" s="313"/>
      <c r="I7" s="313"/>
    </row>
    <row r="8" spans="2:9" ht="12.75">
      <c r="B8" s="314"/>
      <c r="C8" s="314"/>
      <c r="D8" s="314"/>
      <c r="E8" s="314"/>
      <c r="F8" s="314"/>
      <c r="G8" s="314"/>
      <c r="H8" s="314"/>
      <c r="I8" s="314"/>
    </row>
    <row r="9" spans="2:9" ht="35.25" customHeight="1">
      <c r="B9" s="114" t="s">
        <v>338</v>
      </c>
      <c r="C9" s="115" t="s">
        <v>817</v>
      </c>
      <c r="D9" s="35" t="s">
        <v>759</v>
      </c>
      <c r="E9" s="35" t="s">
        <v>712</v>
      </c>
      <c r="F9" s="35" t="s">
        <v>737</v>
      </c>
      <c r="G9" s="35" t="s">
        <v>357</v>
      </c>
      <c r="H9" s="36" t="s">
        <v>738</v>
      </c>
      <c r="I9" s="77" t="s">
        <v>760</v>
      </c>
    </row>
    <row r="10" spans="2:9" ht="12.75">
      <c r="B10" s="93" t="s">
        <v>761</v>
      </c>
      <c r="C10" s="116"/>
      <c r="D10" s="94"/>
      <c r="E10" s="94"/>
      <c r="F10" s="94"/>
      <c r="G10" s="94"/>
      <c r="H10" s="94"/>
      <c r="I10" s="185">
        <f>I15+I31+I171+I214+I257+I275</f>
        <v>170242.9</v>
      </c>
    </row>
    <row r="11" spans="2:9" ht="12.75">
      <c r="B11" s="93" t="s">
        <v>758</v>
      </c>
      <c r="C11" s="116"/>
      <c r="D11" s="94"/>
      <c r="E11" s="94"/>
      <c r="F11" s="94"/>
      <c r="G11" s="94"/>
      <c r="H11" s="94">
        <v>1</v>
      </c>
      <c r="I11" s="185">
        <f>I32+I258</f>
        <v>2779</v>
      </c>
    </row>
    <row r="12" spans="2:12" ht="12.75">
      <c r="B12" s="93" t="s">
        <v>762</v>
      </c>
      <c r="C12" s="116"/>
      <c r="D12" s="94"/>
      <c r="E12" s="94"/>
      <c r="F12" s="94"/>
      <c r="G12" s="94"/>
      <c r="H12" s="94">
        <v>2</v>
      </c>
      <c r="I12" s="185">
        <f>I16+I33+I172+I215+I259+I276</f>
        <v>76625.4</v>
      </c>
      <c r="J12" s="88"/>
      <c r="K12" s="88"/>
      <c r="L12" s="88"/>
    </row>
    <row r="13" spans="2:9" ht="12.75">
      <c r="B13" s="93" t="s">
        <v>739</v>
      </c>
      <c r="C13" s="116"/>
      <c r="D13" s="94"/>
      <c r="E13" s="94"/>
      <c r="F13" s="94"/>
      <c r="G13" s="94"/>
      <c r="H13" s="94">
        <v>3</v>
      </c>
      <c r="I13" s="185">
        <f>I34+I216+I277+I17</f>
        <v>90038.9</v>
      </c>
    </row>
    <row r="14" spans="2:12" ht="12.75">
      <c r="B14" s="93" t="s">
        <v>740</v>
      </c>
      <c r="C14" s="116"/>
      <c r="D14" s="94"/>
      <c r="E14" s="94"/>
      <c r="F14" s="94"/>
      <c r="G14" s="94"/>
      <c r="H14" s="94">
        <v>4</v>
      </c>
      <c r="I14" s="185">
        <f>I217+I278</f>
        <v>799.6</v>
      </c>
      <c r="K14" s="88"/>
      <c r="L14" s="88"/>
    </row>
    <row r="15" spans="2:9" ht="17.25" customHeight="1">
      <c r="B15" s="117" t="s">
        <v>452</v>
      </c>
      <c r="C15" s="118">
        <v>163</v>
      </c>
      <c r="D15" s="94"/>
      <c r="E15" s="94"/>
      <c r="F15" s="94"/>
      <c r="G15" s="94"/>
      <c r="H15" s="35"/>
      <c r="I15" s="185">
        <f>I18+I24</f>
        <v>6531.2</v>
      </c>
    </row>
    <row r="16" spans="2:9" ht="12.75">
      <c r="B16" s="96" t="s">
        <v>762</v>
      </c>
      <c r="C16" s="116"/>
      <c r="D16" s="94"/>
      <c r="E16" s="94"/>
      <c r="F16" s="94"/>
      <c r="G16" s="94"/>
      <c r="H16" s="35">
        <v>2</v>
      </c>
      <c r="I16" s="186">
        <f>I23</f>
        <v>100</v>
      </c>
    </row>
    <row r="17" spans="2:9" ht="12.75">
      <c r="B17" s="96" t="s">
        <v>739</v>
      </c>
      <c r="C17" s="116"/>
      <c r="D17" s="94"/>
      <c r="E17" s="94"/>
      <c r="F17" s="94"/>
      <c r="G17" s="94"/>
      <c r="H17" s="35">
        <v>3</v>
      </c>
      <c r="I17" s="186">
        <f>I30</f>
        <v>6431.2</v>
      </c>
    </row>
    <row r="18" spans="2:9" ht="12.75">
      <c r="B18" s="87" t="s">
        <v>339</v>
      </c>
      <c r="C18" s="119"/>
      <c r="D18" s="80" t="s">
        <v>713</v>
      </c>
      <c r="E18" s="80"/>
      <c r="F18" s="80"/>
      <c r="G18" s="80"/>
      <c r="H18" s="80"/>
      <c r="I18" s="186">
        <f>I19</f>
        <v>100</v>
      </c>
    </row>
    <row r="19" spans="2:9" ht="12.75">
      <c r="B19" s="96" t="s">
        <v>341</v>
      </c>
      <c r="C19" s="119"/>
      <c r="D19" s="80" t="s">
        <v>713</v>
      </c>
      <c r="E19" s="80" t="s">
        <v>693</v>
      </c>
      <c r="F19" s="80"/>
      <c r="G19" s="80"/>
      <c r="H19" s="80"/>
      <c r="I19" s="186">
        <f>I20</f>
        <v>100</v>
      </c>
    </row>
    <row r="20" spans="2:9" ht="25.5">
      <c r="B20" s="87" t="s">
        <v>218</v>
      </c>
      <c r="C20" s="119"/>
      <c r="D20" s="80" t="s">
        <v>713</v>
      </c>
      <c r="E20" s="80" t="s">
        <v>693</v>
      </c>
      <c r="F20" s="80" t="s">
        <v>789</v>
      </c>
      <c r="G20" s="80"/>
      <c r="H20" s="80"/>
      <c r="I20" s="186">
        <f>I21</f>
        <v>100</v>
      </c>
    </row>
    <row r="21" spans="2:9" ht="12.75">
      <c r="B21" s="96" t="s">
        <v>775</v>
      </c>
      <c r="C21" s="120"/>
      <c r="D21" s="80" t="s">
        <v>713</v>
      </c>
      <c r="E21" s="80" t="s">
        <v>693</v>
      </c>
      <c r="F21" s="80" t="s">
        <v>789</v>
      </c>
      <c r="G21" s="80" t="s">
        <v>776</v>
      </c>
      <c r="H21" s="80"/>
      <c r="I21" s="186">
        <f>I22</f>
        <v>100</v>
      </c>
    </row>
    <row r="22" spans="2:9" ht="12.75">
      <c r="B22" s="96" t="s">
        <v>777</v>
      </c>
      <c r="C22" s="120"/>
      <c r="D22" s="80" t="s">
        <v>713</v>
      </c>
      <c r="E22" s="80" t="s">
        <v>693</v>
      </c>
      <c r="F22" s="80" t="s">
        <v>789</v>
      </c>
      <c r="G22" s="80" t="s">
        <v>778</v>
      </c>
      <c r="H22" s="80"/>
      <c r="I22" s="186">
        <v>100</v>
      </c>
    </row>
    <row r="23" spans="2:12" ht="12.75">
      <c r="B23" s="87" t="s">
        <v>762</v>
      </c>
      <c r="C23" s="120"/>
      <c r="D23" s="80" t="s">
        <v>713</v>
      </c>
      <c r="E23" s="80" t="s">
        <v>693</v>
      </c>
      <c r="F23" s="80" t="s">
        <v>789</v>
      </c>
      <c r="G23" s="80" t="s">
        <v>778</v>
      </c>
      <c r="H23" s="80">
        <v>2</v>
      </c>
      <c r="I23" s="186">
        <v>100</v>
      </c>
      <c r="L23" s="88"/>
    </row>
    <row r="24" spans="2:9" ht="12.75">
      <c r="B24" s="87" t="s">
        <v>354</v>
      </c>
      <c r="C24" s="119"/>
      <c r="D24" s="80" t="s">
        <v>731</v>
      </c>
      <c r="E24" s="80"/>
      <c r="F24" s="80"/>
      <c r="G24" s="80"/>
      <c r="H24" s="80"/>
      <c r="I24" s="186">
        <f aca="true" t="shared" si="0" ref="I24:I29">I25</f>
        <v>6431.2</v>
      </c>
    </row>
    <row r="25" spans="2:9" ht="12.75">
      <c r="B25" s="87" t="s">
        <v>365</v>
      </c>
      <c r="C25" s="122"/>
      <c r="D25" s="80" t="s">
        <v>731</v>
      </c>
      <c r="E25" s="80" t="s">
        <v>734</v>
      </c>
      <c r="F25" s="80"/>
      <c r="G25" s="80"/>
      <c r="H25" s="80"/>
      <c r="I25" s="186">
        <f t="shared" si="0"/>
        <v>6431.2</v>
      </c>
    </row>
    <row r="26" spans="2:9" ht="12.75">
      <c r="B26" s="96" t="s">
        <v>764</v>
      </c>
      <c r="C26" s="123"/>
      <c r="D26" s="121">
        <v>1000</v>
      </c>
      <c r="E26" s="121">
        <v>1004</v>
      </c>
      <c r="F26" s="121" t="s">
        <v>765</v>
      </c>
      <c r="G26" s="79"/>
      <c r="H26" s="79"/>
      <c r="I26" s="186">
        <f t="shared" si="0"/>
        <v>6431.2</v>
      </c>
    </row>
    <row r="27" spans="2:12" ht="38.25">
      <c r="B27" s="96" t="s">
        <v>267</v>
      </c>
      <c r="C27" s="120"/>
      <c r="D27" s="121">
        <v>1000</v>
      </c>
      <c r="E27" s="121">
        <v>1004</v>
      </c>
      <c r="F27" s="97" t="s">
        <v>214</v>
      </c>
      <c r="G27" s="80"/>
      <c r="H27" s="80"/>
      <c r="I27" s="186">
        <f t="shared" si="0"/>
        <v>6431.2</v>
      </c>
      <c r="L27" s="88"/>
    </row>
    <row r="28" spans="2:9" ht="25.5">
      <c r="B28" s="96" t="s">
        <v>511</v>
      </c>
      <c r="C28" s="120"/>
      <c r="D28" s="121">
        <v>1000</v>
      </c>
      <c r="E28" s="121">
        <v>1004</v>
      </c>
      <c r="F28" s="97" t="s">
        <v>214</v>
      </c>
      <c r="G28" s="80" t="s">
        <v>509</v>
      </c>
      <c r="H28" s="80"/>
      <c r="I28" s="186">
        <f t="shared" si="0"/>
        <v>6431.2</v>
      </c>
    </row>
    <row r="29" spans="2:12" ht="25.5">
      <c r="B29" s="96" t="s">
        <v>512</v>
      </c>
      <c r="C29" s="120"/>
      <c r="D29" s="121">
        <v>1000</v>
      </c>
      <c r="E29" s="121">
        <v>1004</v>
      </c>
      <c r="F29" s="97" t="s">
        <v>214</v>
      </c>
      <c r="G29" s="80" t="s">
        <v>510</v>
      </c>
      <c r="H29" s="80"/>
      <c r="I29" s="186">
        <f t="shared" si="0"/>
        <v>6431.2</v>
      </c>
      <c r="L29" s="88"/>
    </row>
    <row r="30" spans="2:9" ht="12.75">
      <c r="B30" s="87" t="s">
        <v>739</v>
      </c>
      <c r="C30" s="122"/>
      <c r="D30" s="121">
        <v>1000</v>
      </c>
      <c r="E30" s="121">
        <v>1004</v>
      </c>
      <c r="F30" s="97" t="s">
        <v>214</v>
      </c>
      <c r="G30" s="80" t="s">
        <v>510</v>
      </c>
      <c r="H30" s="80">
        <v>3</v>
      </c>
      <c r="I30" s="186">
        <v>6431.2</v>
      </c>
    </row>
    <row r="31" spans="2:9" ht="12.75">
      <c r="B31" s="104" t="s">
        <v>439</v>
      </c>
      <c r="C31" s="124" t="s">
        <v>472</v>
      </c>
      <c r="D31" s="79"/>
      <c r="E31" s="80"/>
      <c r="F31" s="80"/>
      <c r="G31" s="80"/>
      <c r="H31" s="80"/>
      <c r="I31" s="185">
        <f>I35+I86+I93+I100+I113+I130+I143+I164</f>
        <v>27413.699999999993</v>
      </c>
    </row>
    <row r="32" spans="2:9" ht="12.75">
      <c r="B32" s="96" t="s">
        <v>758</v>
      </c>
      <c r="C32" s="124"/>
      <c r="D32" s="79"/>
      <c r="E32" s="80"/>
      <c r="F32" s="80"/>
      <c r="G32" s="80"/>
      <c r="H32" s="80" t="s">
        <v>750</v>
      </c>
      <c r="I32" s="186">
        <f>I149</f>
        <v>880.4</v>
      </c>
    </row>
    <row r="33" spans="2:9" ht="12.75">
      <c r="B33" s="96" t="s">
        <v>762</v>
      </c>
      <c r="C33" s="119"/>
      <c r="D33" s="79"/>
      <c r="E33" s="80"/>
      <c r="F33" s="80"/>
      <c r="G33" s="80"/>
      <c r="H33" s="35">
        <v>2</v>
      </c>
      <c r="I33" s="186">
        <f>I41+I44+I47+I73+I76+I79+I85+I92+I99+I106+I112+I129+I134+I136+I170+I150+I152+I123+I51+I57+I65+I119+I142+I158+I163</f>
        <v>26033.2</v>
      </c>
    </row>
    <row r="34" spans="2:11" ht="12.75">
      <c r="B34" s="96" t="s">
        <v>739</v>
      </c>
      <c r="C34" s="119"/>
      <c r="D34" s="79"/>
      <c r="E34" s="80"/>
      <c r="F34" s="80"/>
      <c r="G34" s="80"/>
      <c r="H34" s="35">
        <v>3</v>
      </c>
      <c r="I34" s="186">
        <f>I58+I61+I66+I69</f>
        <v>500.09999999999997</v>
      </c>
      <c r="K34" s="88"/>
    </row>
    <row r="35" spans="2:9" ht="12.75">
      <c r="B35" s="87" t="s">
        <v>339</v>
      </c>
      <c r="C35" s="119"/>
      <c r="D35" s="80" t="s">
        <v>713</v>
      </c>
      <c r="E35" s="80"/>
      <c r="F35" s="80"/>
      <c r="G35" s="80"/>
      <c r="H35" s="80"/>
      <c r="I35" s="186">
        <f>I36+I52</f>
        <v>13599.599999999999</v>
      </c>
    </row>
    <row r="36" spans="2:9" ht="25.5">
      <c r="B36" s="96" t="s">
        <v>779</v>
      </c>
      <c r="C36" s="123"/>
      <c r="D36" s="80" t="s">
        <v>713</v>
      </c>
      <c r="E36" s="80" t="s">
        <v>716</v>
      </c>
      <c r="F36" s="121"/>
      <c r="G36" s="80"/>
      <c r="H36" s="80"/>
      <c r="I36" s="186">
        <f>I37+I48</f>
        <v>12753.3</v>
      </c>
    </row>
    <row r="37" spans="2:9" ht="12.75">
      <c r="B37" s="87" t="s">
        <v>764</v>
      </c>
      <c r="C37" s="122"/>
      <c r="D37" s="80" t="s">
        <v>713</v>
      </c>
      <c r="E37" s="80" t="s">
        <v>716</v>
      </c>
      <c r="F37" s="121" t="s">
        <v>765</v>
      </c>
      <c r="G37" s="80"/>
      <c r="H37" s="80"/>
      <c r="I37" s="186">
        <f>I38</f>
        <v>12738.3</v>
      </c>
    </row>
    <row r="38" spans="2:9" ht="12.75">
      <c r="B38" s="87" t="s">
        <v>773</v>
      </c>
      <c r="C38" s="122"/>
      <c r="D38" s="80" t="s">
        <v>713</v>
      </c>
      <c r="E38" s="80" t="s">
        <v>716</v>
      </c>
      <c r="F38" s="121" t="s">
        <v>774</v>
      </c>
      <c r="G38" s="80"/>
      <c r="H38" s="80"/>
      <c r="I38" s="186">
        <f>I39+I42+I45</f>
        <v>12738.3</v>
      </c>
    </row>
    <row r="39" spans="2:9" ht="38.25">
      <c r="B39" s="87" t="s">
        <v>768</v>
      </c>
      <c r="C39" s="122"/>
      <c r="D39" s="80" t="s">
        <v>713</v>
      </c>
      <c r="E39" s="80" t="s">
        <v>716</v>
      </c>
      <c r="F39" s="121" t="s">
        <v>774</v>
      </c>
      <c r="G39" s="80" t="s">
        <v>640</v>
      </c>
      <c r="H39" s="80"/>
      <c r="I39" s="186">
        <f>I40</f>
        <v>9973.1</v>
      </c>
    </row>
    <row r="40" spans="2:9" ht="12.75">
      <c r="B40" s="87" t="s">
        <v>769</v>
      </c>
      <c r="C40" s="122"/>
      <c r="D40" s="80" t="s">
        <v>713</v>
      </c>
      <c r="E40" s="80" t="s">
        <v>716</v>
      </c>
      <c r="F40" s="121" t="s">
        <v>774</v>
      </c>
      <c r="G40" s="80" t="s">
        <v>770</v>
      </c>
      <c r="H40" s="80"/>
      <c r="I40" s="186">
        <f>I41</f>
        <v>9973.1</v>
      </c>
    </row>
    <row r="41" spans="2:9" ht="12.75">
      <c r="B41" s="87" t="s">
        <v>762</v>
      </c>
      <c r="C41" s="122"/>
      <c r="D41" s="80" t="s">
        <v>713</v>
      </c>
      <c r="E41" s="80" t="s">
        <v>716</v>
      </c>
      <c r="F41" s="121" t="s">
        <v>774</v>
      </c>
      <c r="G41" s="80" t="s">
        <v>770</v>
      </c>
      <c r="H41" s="80">
        <v>2</v>
      </c>
      <c r="I41" s="186">
        <v>9973.1</v>
      </c>
    </row>
    <row r="42" spans="2:9" ht="12.75">
      <c r="B42" s="96" t="s">
        <v>775</v>
      </c>
      <c r="C42" s="120"/>
      <c r="D42" s="80" t="s">
        <v>713</v>
      </c>
      <c r="E42" s="80" t="s">
        <v>716</v>
      </c>
      <c r="F42" s="121" t="s">
        <v>774</v>
      </c>
      <c r="G42" s="80" t="s">
        <v>776</v>
      </c>
      <c r="H42" s="80"/>
      <c r="I42" s="186">
        <f>I43</f>
        <v>2752.2</v>
      </c>
    </row>
    <row r="43" spans="2:9" ht="12.75">
      <c r="B43" s="96" t="s">
        <v>777</v>
      </c>
      <c r="C43" s="120"/>
      <c r="D43" s="80" t="s">
        <v>713</v>
      </c>
      <c r="E43" s="80" t="s">
        <v>716</v>
      </c>
      <c r="F43" s="121" t="s">
        <v>774</v>
      </c>
      <c r="G43" s="80" t="s">
        <v>778</v>
      </c>
      <c r="H43" s="80"/>
      <c r="I43" s="186">
        <f>I44</f>
        <v>2752.2</v>
      </c>
    </row>
    <row r="44" spans="2:9" ht="12.75">
      <c r="B44" s="87" t="s">
        <v>762</v>
      </c>
      <c r="C44" s="122"/>
      <c r="D44" s="80" t="s">
        <v>713</v>
      </c>
      <c r="E44" s="80" t="s">
        <v>716</v>
      </c>
      <c r="F44" s="121" t="s">
        <v>774</v>
      </c>
      <c r="G44" s="80" t="s">
        <v>778</v>
      </c>
      <c r="H44" s="80">
        <v>2</v>
      </c>
      <c r="I44" s="186">
        <v>2752.2</v>
      </c>
    </row>
    <row r="45" spans="2:9" ht="12.75">
      <c r="B45" s="96" t="s">
        <v>780</v>
      </c>
      <c r="C45" s="120"/>
      <c r="D45" s="80" t="s">
        <v>713</v>
      </c>
      <c r="E45" s="80" t="s">
        <v>716</v>
      </c>
      <c r="F45" s="121" t="s">
        <v>774</v>
      </c>
      <c r="G45" s="80" t="s">
        <v>472</v>
      </c>
      <c r="H45" s="80"/>
      <c r="I45" s="186">
        <f>I46</f>
        <v>13</v>
      </c>
    </row>
    <row r="46" spans="2:9" ht="12.75">
      <c r="B46" s="96" t="s">
        <v>781</v>
      </c>
      <c r="C46" s="120"/>
      <c r="D46" s="80" t="s">
        <v>713</v>
      </c>
      <c r="E46" s="80" t="s">
        <v>716</v>
      </c>
      <c r="F46" s="121" t="s">
        <v>774</v>
      </c>
      <c r="G46" s="80" t="s">
        <v>782</v>
      </c>
      <c r="H46" s="80"/>
      <c r="I46" s="186">
        <f>I47</f>
        <v>13</v>
      </c>
    </row>
    <row r="47" spans="2:9" ht="12.75">
      <c r="B47" s="87" t="s">
        <v>762</v>
      </c>
      <c r="C47" s="122"/>
      <c r="D47" s="80" t="s">
        <v>713</v>
      </c>
      <c r="E47" s="80" t="s">
        <v>716</v>
      </c>
      <c r="F47" s="121" t="s">
        <v>774</v>
      </c>
      <c r="G47" s="80" t="s">
        <v>782</v>
      </c>
      <c r="H47" s="80">
        <v>2</v>
      </c>
      <c r="I47" s="186">
        <v>13</v>
      </c>
    </row>
    <row r="48" spans="2:9" ht="18.75" customHeight="1">
      <c r="B48" s="101" t="s">
        <v>117</v>
      </c>
      <c r="C48" s="122"/>
      <c r="D48" s="80" t="s">
        <v>713</v>
      </c>
      <c r="E48" s="80" t="s">
        <v>716</v>
      </c>
      <c r="F48" s="80" t="s">
        <v>118</v>
      </c>
      <c r="G48" s="80"/>
      <c r="H48" s="80"/>
      <c r="I48" s="186">
        <f>I49</f>
        <v>15</v>
      </c>
    </row>
    <row r="49" spans="2:9" ht="25.5">
      <c r="B49" s="87" t="s">
        <v>119</v>
      </c>
      <c r="C49" s="122"/>
      <c r="D49" s="80" t="s">
        <v>713</v>
      </c>
      <c r="E49" s="80" t="s">
        <v>716</v>
      </c>
      <c r="F49" s="80" t="s">
        <v>120</v>
      </c>
      <c r="G49" s="80"/>
      <c r="H49" s="80"/>
      <c r="I49" s="186">
        <f>I50</f>
        <v>15</v>
      </c>
    </row>
    <row r="50" spans="2:9" ht="12.75">
      <c r="B50" s="96" t="s">
        <v>775</v>
      </c>
      <c r="C50" s="122"/>
      <c r="D50" s="80" t="s">
        <v>713</v>
      </c>
      <c r="E50" s="80" t="s">
        <v>716</v>
      </c>
      <c r="F50" s="80" t="s">
        <v>120</v>
      </c>
      <c r="G50" s="80" t="s">
        <v>776</v>
      </c>
      <c r="H50" s="80"/>
      <c r="I50" s="186">
        <f>I51</f>
        <v>15</v>
      </c>
    </row>
    <row r="51" spans="2:9" ht="12.75">
      <c r="B51" s="87" t="s">
        <v>762</v>
      </c>
      <c r="C51" s="122"/>
      <c r="D51" s="80" t="s">
        <v>713</v>
      </c>
      <c r="E51" s="80" t="s">
        <v>716</v>
      </c>
      <c r="F51" s="80" t="s">
        <v>120</v>
      </c>
      <c r="G51" s="80" t="s">
        <v>778</v>
      </c>
      <c r="H51" s="80" t="s">
        <v>751</v>
      </c>
      <c r="I51" s="186">
        <v>15</v>
      </c>
    </row>
    <row r="52" spans="2:9" ht="12.75">
      <c r="B52" s="96" t="s">
        <v>341</v>
      </c>
      <c r="C52" s="120"/>
      <c r="D52" s="80" t="s">
        <v>713</v>
      </c>
      <c r="E52" s="80" t="s">
        <v>693</v>
      </c>
      <c r="F52" s="121"/>
      <c r="G52" s="80"/>
      <c r="H52" s="80"/>
      <c r="I52" s="186">
        <f>I53+I80</f>
        <v>846.3</v>
      </c>
    </row>
    <row r="53" spans="2:9" ht="12.75">
      <c r="B53" s="96" t="s">
        <v>764</v>
      </c>
      <c r="C53" s="120"/>
      <c r="D53" s="80" t="s">
        <v>713</v>
      </c>
      <c r="E53" s="80" t="s">
        <v>693</v>
      </c>
      <c r="F53" s="121" t="s">
        <v>765</v>
      </c>
      <c r="G53" s="80"/>
      <c r="H53" s="80"/>
      <c r="I53" s="186">
        <f>I54+I62+I70</f>
        <v>810.3</v>
      </c>
    </row>
    <row r="54" spans="2:9" ht="38.25">
      <c r="B54" s="96" t="s">
        <v>783</v>
      </c>
      <c r="C54" s="120"/>
      <c r="D54" s="80" t="s">
        <v>713</v>
      </c>
      <c r="E54" s="80" t="s">
        <v>693</v>
      </c>
      <c r="F54" s="115" t="s">
        <v>784</v>
      </c>
      <c r="G54" s="80"/>
      <c r="H54" s="80"/>
      <c r="I54" s="186">
        <f>I55+I59</f>
        <v>261.9</v>
      </c>
    </row>
    <row r="55" spans="2:9" ht="38.25">
      <c r="B55" s="87" t="s">
        <v>768</v>
      </c>
      <c r="C55" s="122"/>
      <c r="D55" s="80" t="s">
        <v>713</v>
      </c>
      <c r="E55" s="80" t="s">
        <v>693</v>
      </c>
      <c r="F55" s="115" t="s">
        <v>784</v>
      </c>
      <c r="G55" s="80" t="s">
        <v>640</v>
      </c>
      <c r="H55" s="80"/>
      <c r="I55" s="186">
        <f>I56</f>
        <v>251.79999999999998</v>
      </c>
    </row>
    <row r="56" spans="2:9" ht="12.75">
      <c r="B56" s="87" t="s">
        <v>769</v>
      </c>
      <c r="C56" s="122"/>
      <c r="D56" s="80" t="s">
        <v>713</v>
      </c>
      <c r="E56" s="80" t="s">
        <v>693</v>
      </c>
      <c r="F56" s="115" t="s">
        <v>784</v>
      </c>
      <c r="G56" s="80" t="s">
        <v>770</v>
      </c>
      <c r="H56" s="80"/>
      <c r="I56" s="186">
        <f>I57+I58</f>
        <v>251.79999999999998</v>
      </c>
    </row>
    <row r="57" spans="2:9" ht="12.75">
      <c r="B57" s="87" t="s">
        <v>762</v>
      </c>
      <c r="C57" s="122"/>
      <c r="D57" s="80" t="s">
        <v>713</v>
      </c>
      <c r="E57" s="80" t="s">
        <v>693</v>
      </c>
      <c r="F57" s="115" t="s">
        <v>784</v>
      </c>
      <c r="G57" s="80" t="s">
        <v>770</v>
      </c>
      <c r="H57" s="80" t="s">
        <v>751</v>
      </c>
      <c r="I57" s="186">
        <v>11.7</v>
      </c>
    </row>
    <row r="58" spans="2:9" ht="12.75">
      <c r="B58" s="87" t="s">
        <v>739</v>
      </c>
      <c r="C58" s="122"/>
      <c r="D58" s="80" t="s">
        <v>713</v>
      </c>
      <c r="E58" s="80" t="s">
        <v>693</v>
      </c>
      <c r="F58" s="115" t="s">
        <v>784</v>
      </c>
      <c r="G58" s="80" t="s">
        <v>770</v>
      </c>
      <c r="H58" s="80">
        <v>3</v>
      </c>
      <c r="I58" s="186">
        <v>240.1</v>
      </c>
    </row>
    <row r="59" spans="2:9" ht="12.75">
      <c r="B59" s="96" t="s">
        <v>775</v>
      </c>
      <c r="C59" s="120"/>
      <c r="D59" s="80" t="s">
        <v>713</v>
      </c>
      <c r="E59" s="80" t="s">
        <v>693</v>
      </c>
      <c r="F59" s="115" t="s">
        <v>784</v>
      </c>
      <c r="G59" s="80" t="s">
        <v>776</v>
      </c>
      <c r="H59" s="80"/>
      <c r="I59" s="186">
        <f>I60</f>
        <v>10.1</v>
      </c>
    </row>
    <row r="60" spans="2:9" ht="12.75">
      <c r="B60" s="96" t="s">
        <v>777</v>
      </c>
      <c r="C60" s="120"/>
      <c r="D60" s="80" t="s">
        <v>713</v>
      </c>
      <c r="E60" s="80" t="s">
        <v>693</v>
      </c>
      <c r="F60" s="115" t="s">
        <v>784</v>
      </c>
      <c r="G60" s="80" t="s">
        <v>778</v>
      </c>
      <c r="H60" s="80"/>
      <c r="I60" s="186">
        <f>I61</f>
        <v>10.1</v>
      </c>
    </row>
    <row r="61" spans="2:9" ht="12.75">
      <c r="B61" s="87" t="s">
        <v>739</v>
      </c>
      <c r="C61" s="122"/>
      <c r="D61" s="80" t="s">
        <v>713</v>
      </c>
      <c r="E61" s="80" t="s">
        <v>693</v>
      </c>
      <c r="F61" s="115" t="s">
        <v>784</v>
      </c>
      <c r="G61" s="80" t="s">
        <v>778</v>
      </c>
      <c r="H61" s="80">
        <v>3</v>
      </c>
      <c r="I61" s="186">
        <v>10.1</v>
      </c>
    </row>
    <row r="62" spans="2:9" ht="25.5">
      <c r="B62" s="96" t="s">
        <v>787</v>
      </c>
      <c r="C62" s="120"/>
      <c r="D62" s="80" t="s">
        <v>713</v>
      </c>
      <c r="E62" s="80" t="s">
        <v>693</v>
      </c>
      <c r="F62" s="121" t="s">
        <v>788</v>
      </c>
      <c r="G62" s="80"/>
      <c r="H62" s="80"/>
      <c r="I62" s="186">
        <f>I63+I67</f>
        <v>261.59999999999997</v>
      </c>
    </row>
    <row r="63" spans="2:9" ht="38.25">
      <c r="B63" s="87" t="s">
        <v>768</v>
      </c>
      <c r="C63" s="122"/>
      <c r="D63" s="80" t="s">
        <v>713</v>
      </c>
      <c r="E63" s="80" t="s">
        <v>693</v>
      </c>
      <c r="F63" s="115" t="s">
        <v>788</v>
      </c>
      <c r="G63" s="80" t="s">
        <v>640</v>
      </c>
      <c r="H63" s="80"/>
      <c r="I63" s="186">
        <f>I64</f>
        <v>251.79999999999998</v>
      </c>
    </row>
    <row r="64" spans="2:9" ht="12.75">
      <c r="B64" s="87" t="s">
        <v>769</v>
      </c>
      <c r="C64" s="122"/>
      <c r="D64" s="80" t="s">
        <v>713</v>
      </c>
      <c r="E64" s="80" t="s">
        <v>693</v>
      </c>
      <c r="F64" s="115" t="s">
        <v>788</v>
      </c>
      <c r="G64" s="80" t="s">
        <v>770</v>
      </c>
      <c r="H64" s="80"/>
      <c r="I64" s="186">
        <f>I65+I66</f>
        <v>251.79999999999998</v>
      </c>
    </row>
    <row r="65" spans="2:9" ht="12.75">
      <c r="B65" s="87" t="s">
        <v>762</v>
      </c>
      <c r="C65" s="122"/>
      <c r="D65" s="80" t="s">
        <v>713</v>
      </c>
      <c r="E65" s="80" t="s">
        <v>693</v>
      </c>
      <c r="F65" s="115" t="s">
        <v>788</v>
      </c>
      <c r="G65" s="80" t="s">
        <v>770</v>
      </c>
      <c r="H65" s="80" t="s">
        <v>751</v>
      </c>
      <c r="I65" s="186">
        <v>11.7</v>
      </c>
    </row>
    <row r="66" spans="2:9" ht="12.75">
      <c r="B66" s="87" t="s">
        <v>739</v>
      </c>
      <c r="C66" s="122"/>
      <c r="D66" s="80" t="s">
        <v>713</v>
      </c>
      <c r="E66" s="80" t="s">
        <v>693</v>
      </c>
      <c r="F66" s="115" t="s">
        <v>788</v>
      </c>
      <c r="G66" s="80" t="s">
        <v>770</v>
      </c>
      <c r="H66" s="80">
        <v>3</v>
      </c>
      <c r="I66" s="186">
        <v>240.1</v>
      </c>
    </row>
    <row r="67" spans="2:9" ht="12.75">
      <c r="B67" s="96" t="s">
        <v>775</v>
      </c>
      <c r="C67" s="120"/>
      <c r="D67" s="80" t="s">
        <v>713</v>
      </c>
      <c r="E67" s="80" t="s">
        <v>693</v>
      </c>
      <c r="F67" s="115" t="s">
        <v>788</v>
      </c>
      <c r="G67" s="80" t="s">
        <v>776</v>
      </c>
      <c r="H67" s="80"/>
      <c r="I67" s="186">
        <f>I68</f>
        <v>9.8</v>
      </c>
    </row>
    <row r="68" spans="2:9" ht="12.75">
      <c r="B68" s="96" t="s">
        <v>777</v>
      </c>
      <c r="C68" s="120"/>
      <c r="D68" s="80" t="s">
        <v>713</v>
      </c>
      <c r="E68" s="80" t="s">
        <v>693</v>
      </c>
      <c r="F68" s="115" t="s">
        <v>788</v>
      </c>
      <c r="G68" s="80" t="s">
        <v>778</v>
      </c>
      <c r="H68" s="80"/>
      <c r="I68" s="186">
        <f>I69</f>
        <v>9.8</v>
      </c>
    </row>
    <row r="69" spans="2:9" ht="12.75">
      <c r="B69" s="87" t="s">
        <v>739</v>
      </c>
      <c r="C69" s="122"/>
      <c r="D69" s="80" t="s">
        <v>713</v>
      </c>
      <c r="E69" s="80" t="s">
        <v>693</v>
      </c>
      <c r="F69" s="115" t="s">
        <v>788</v>
      </c>
      <c r="G69" s="80" t="s">
        <v>778</v>
      </c>
      <c r="H69" s="80">
        <v>3</v>
      </c>
      <c r="I69" s="186">
        <v>9.8</v>
      </c>
    </row>
    <row r="70" spans="2:9" ht="25.5">
      <c r="B70" s="87" t="s">
        <v>219</v>
      </c>
      <c r="C70" s="122"/>
      <c r="D70" s="80" t="s">
        <v>713</v>
      </c>
      <c r="E70" s="80" t="s">
        <v>693</v>
      </c>
      <c r="F70" s="80" t="s">
        <v>790</v>
      </c>
      <c r="G70" s="80"/>
      <c r="H70" s="80"/>
      <c r="I70" s="186">
        <f>I71+I74+I77</f>
        <v>286.8</v>
      </c>
    </row>
    <row r="71" spans="2:9" ht="38.25">
      <c r="B71" s="87" t="s">
        <v>768</v>
      </c>
      <c r="C71" s="122"/>
      <c r="D71" s="80" t="s">
        <v>713</v>
      </c>
      <c r="E71" s="80" t="s">
        <v>693</v>
      </c>
      <c r="F71" s="80" t="s">
        <v>790</v>
      </c>
      <c r="G71" s="80" t="s">
        <v>640</v>
      </c>
      <c r="H71" s="80"/>
      <c r="I71" s="186">
        <f>I72</f>
        <v>110.4</v>
      </c>
    </row>
    <row r="72" spans="2:9" ht="12.75">
      <c r="B72" s="87" t="s">
        <v>769</v>
      </c>
      <c r="C72" s="122"/>
      <c r="D72" s="80" t="s">
        <v>713</v>
      </c>
      <c r="E72" s="80" t="s">
        <v>693</v>
      </c>
      <c r="F72" s="80" t="s">
        <v>790</v>
      </c>
      <c r="G72" s="80" t="s">
        <v>770</v>
      </c>
      <c r="H72" s="80"/>
      <c r="I72" s="186">
        <f>I73</f>
        <v>110.4</v>
      </c>
    </row>
    <row r="73" spans="2:9" ht="12.75">
      <c r="B73" s="87" t="s">
        <v>762</v>
      </c>
      <c r="C73" s="122"/>
      <c r="D73" s="80" t="s">
        <v>713</v>
      </c>
      <c r="E73" s="80" t="s">
        <v>693</v>
      </c>
      <c r="F73" s="80" t="s">
        <v>790</v>
      </c>
      <c r="G73" s="80" t="s">
        <v>770</v>
      </c>
      <c r="H73" s="80">
        <v>2</v>
      </c>
      <c r="I73" s="187">
        <v>110.4</v>
      </c>
    </row>
    <row r="74" spans="2:9" ht="12.75">
      <c r="B74" s="96" t="s">
        <v>775</v>
      </c>
      <c r="C74" s="120"/>
      <c r="D74" s="80" t="s">
        <v>713</v>
      </c>
      <c r="E74" s="80" t="s">
        <v>693</v>
      </c>
      <c r="F74" s="80" t="s">
        <v>790</v>
      </c>
      <c r="G74" s="80" t="s">
        <v>776</v>
      </c>
      <c r="H74" s="80"/>
      <c r="I74" s="186">
        <f>I75</f>
        <v>45.9</v>
      </c>
    </row>
    <row r="75" spans="2:9" ht="12.75">
      <c r="B75" s="96" t="s">
        <v>777</v>
      </c>
      <c r="C75" s="120"/>
      <c r="D75" s="80" t="s">
        <v>713</v>
      </c>
      <c r="E75" s="80" t="s">
        <v>693</v>
      </c>
      <c r="F75" s="80" t="s">
        <v>790</v>
      </c>
      <c r="G75" s="80" t="s">
        <v>778</v>
      </c>
      <c r="H75" s="80"/>
      <c r="I75" s="186">
        <f>I76</f>
        <v>45.9</v>
      </c>
    </row>
    <row r="76" spans="2:9" ht="12.75">
      <c r="B76" s="87" t="s">
        <v>762</v>
      </c>
      <c r="C76" s="122"/>
      <c r="D76" s="80" t="s">
        <v>713</v>
      </c>
      <c r="E76" s="80" t="s">
        <v>693</v>
      </c>
      <c r="F76" s="80" t="s">
        <v>790</v>
      </c>
      <c r="G76" s="80" t="s">
        <v>778</v>
      </c>
      <c r="H76" s="80">
        <v>2</v>
      </c>
      <c r="I76" s="186">
        <v>45.9</v>
      </c>
    </row>
    <row r="77" spans="2:9" ht="12.75">
      <c r="B77" s="96" t="s">
        <v>780</v>
      </c>
      <c r="C77" s="120"/>
      <c r="D77" s="80" t="s">
        <v>713</v>
      </c>
      <c r="E77" s="80" t="s">
        <v>693</v>
      </c>
      <c r="F77" s="80" t="s">
        <v>790</v>
      </c>
      <c r="G77" s="80" t="s">
        <v>472</v>
      </c>
      <c r="H77" s="80"/>
      <c r="I77" s="186">
        <f>I78</f>
        <v>130.5</v>
      </c>
    </row>
    <row r="78" spans="2:9" ht="12.75">
      <c r="B78" s="87" t="s">
        <v>791</v>
      </c>
      <c r="C78" s="122"/>
      <c r="D78" s="80" t="s">
        <v>713</v>
      </c>
      <c r="E78" s="80" t="s">
        <v>693</v>
      </c>
      <c r="F78" s="80" t="s">
        <v>790</v>
      </c>
      <c r="G78" s="80" t="s">
        <v>792</v>
      </c>
      <c r="H78" s="80"/>
      <c r="I78" s="186">
        <f>I79</f>
        <v>130.5</v>
      </c>
    </row>
    <row r="79" spans="2:9" ht="12.75">
      <c r="B79" s="87" t="s">
        <v>762</v>
      </c>
      <c r="C79" s="122"/>
      <c r="D79" s="80" t="s">
        <v>713</v>
      </c>
      <c r="E79" s="80" t="s">
        <v>693</v>
      </c>
      <c r="F79" s="80" t="s">
        <v>790</v>
      </c>
      <c r="G79" s="80" t="s">
        <v>792</v>
      </c>
      <c r="H79" s="80">
        <v>2</v>
      </c>
      <c r="I79" s="186">
        <v>130.5</v>
      </c>
    </row>
    <row r="80" spans="2:9" ht="25.5">
      <c r="B80" s="101" t="s">
        <v>96</v>
      </c>
      <c r="C80" s="125"/>
      <c r="D80" s="80" t="s">
        <v>713</v>
      </c>
      <c r="E80" s="80" t="s">
        <v>693</v>
      </c>
      <c r="F80" s="80" t="s">
        <v>793</v>
      </c>
      <c r="G80" s="80"/>
      <c r="H80" s="80"/>
      <c r="I80" s="186">
        <f>I81</f>
        <v>36</v>
      </c>
    </row>
    <row r="81" spans="2:9" ht="25.5">
      <c r="B81" s="87" t="s">
        <v>97</v>
      </c>
      <c r="C81" s="122"/>
      <c r="D81" s="80" t="s">
        <v>713</v>
      </c>
      <c r="E81" s="80" t="s">
        <v>693</v>
      </c>
      <c r="F81" s="80" t="s">
        <v>99</v>
      </c>
      <c r="G81" s="80"/>
      <c r="H81" s="80"/>
      <c r="I81" s="186">
        <f>I82</f>
        <v>36</v>
      </c>
    </row>
    <row r="82" spans="2:9" ht="38.25">
      <c r="B82" s="87" t="s">
        <v>98</v>
      </c>
      <c r="C82" s="122"/>
      <c r="D82" s="80" t="s">
        <v>713</v>
      </c>
      <c r="E82" s="80" t="s">
        <v>693</v>
      </c>
      <c r="F82" s="80" t="s">
        <v>100</v>
      </c>
      <c r="G82" s="79"/>
      <c r="H82" s="79"/>
      <c r="I82" s="186">
        <f>I83</f>
        <v>36</v>
      </c>
    </row>
    <row r="83" spans="2:9" ht="12.75">
      <c r="B83" s="96" t="s">
        <v>775</v>
      </c>
      <c r="C83" s="120"/>
      <c r="D83" s="80" t="s">
        <v>713</v>
      </c>
      <c r="E83" s="80" t="s">
        <v>693</v>
      </c>
      <c r="F83" s="80" t="s">
        <v>100</v>
      </c>
      <c r="G83" s="80" t="s">
        <v>776</v>
      </c>
      <c r="H83" s="80"/>
      <c r="I83" s="186">
        <f>I84</f>
        <v>36</v>
      </c>
    </row>
    <row r="84" spans="2:9" ht="12.75">
      <c r="B84" s="96" t="s">
        <v>777</v>
      </c>
      <c r="C84" s="120"/>
      <c r="D84" s="80" t="s">
        <v>713</v>
      </c>
      <c r="E84" s="80" t="s">
        <v>693</v>
      </c>
      <c r="F84" s="80" t="s">
        <v>100</v>
      </c>
      <c r="G84" s="80" t="s">
        <v>778</v>
      </c>
      <c r="H84" s="80"/>
      <c r="I84" s="186">
        <f>I85</f>
        <v>36</v>
      </c>
    </row>
    <row r="85" spans="2:9" ht="12.75">
      <c r="B85" s="87" t="s">
        <v>762</v>
      </c>
      <c r="C85" s="122"/>
      <c r="D85" s="80" t="s">
        <v>713</v>
      </c>
      <c r="E85" s="80" t="s">
        <v>693</v>
      </c>
      <c r="F85" s="80" t="s">
        <v>100</v>
      </c>
      <c r="G85" s="80" t="s">
        <v>778</v>
      </c>
      <c r="H85" s="80">
        <v>2</v>
      </c>
      <c r="I85" s="186">
        <v>36</v>
      </c>
    </row>
    <row r="86" spans="2:9" ht="12.75">
      <c r="B86" s="126" t="s">
        <v>359</v>
      </c>
      <c r="C86" s="127"/>
      <c r="D86" s="80" t="s">
        <v>718</v>
      </c>
      <c r="E86" s="80"/>
      <c r="F86" s="80"/>
      <c r="G86" s="80"/>
      <c r="H86" s="80"/>
      <c r="I86" s="186">
        <f>I90</f>
        <v>10</v>
      </c>
    </row>
    <row r="87" spans="2:9" ht="12.75">
      <c r="B87" s="87" t="s">
        <v>358</v>
      </c>
      <c r="C87" s="122"/>
      <c r="D87" s="80" t="s">
        <v>718</v>
      </c>
      <c r="E87" s="80" t="s">
        <v>719</v>
      </c>
      <c r="F87" s="80"/>
      <c r="G87" s="80"/>
      <c r="H87" s="80"/>
      <c r="I87" s="186">
        <f>I88</f>
        <v>10</v>
      </c>
    </row>
    <row r="88" spans="2:9" ht="12.75">
      <c r="B88" s="96" t="s">
        <v>764</v>
      </c>
      <c r="C88" s="123"/>
      <c r="D88" s="80" t="s">
        <v>718</v>
      </c>
      <c r="E88" s="80" t="s">
        <v>719</v>
      </c>
      <c r="F88" s="121" t="s">
        <v>765</v>
      </c>
      <c r="G88" s="80"/>
      <c r="H88" s="80"/>
      <c r="I88" s="186">
        <f>I89</f>
        <v>10</v>
      </c>
    </row>
    <row r="89" spans="2:9" ht="25.5">
      <c r="B89" s="87" t="s">
        <v>799</v>
      </c>
      <c r="C89" s="122"/>
      <c r="D89" s="80" t="s">
        <v>718</v>
      </c>
      <c r="E89" s="80" t="s">
        <v>719</v>
      </c>
      <c r="F89" s="80" t="s">
        <v>8</v>
      </c>
      <c r="G89" s="80"/>
      <c r="H89" s="80"/>
      <c r="I89" s="186">
        <f>I90</f>
        <v>10</v>
      </c>
    </row>
    <row r="90" spans="2:9" ht="12.75">
      <c r="B90" s="96" t="s">
        <v>775</v>
      </c>
      <c r="C90" s="120"/>
      <c r="D90" s="80" t="s">
        <v>718</v>
      </c>
      <c r="E90" s="80" t="s">
        <v>719</v>
      </c>
      <c r="F90" s="80" t="s">
        <v>8</v>
      </c>
      <c r="G90" s="80" t="s">
        <v>776</v>
      </c>
      <c r="H90" s="80"/>
      <c r="I90" s="186">
        <f>I91</f>
        <v>10</v>
      </c>
    </row>
    <row r="91" spans="2:9" ht="12.75">
      <c r="B91" s="96" t="s">
        <v>777</v>
      </c>
      <c r="C91" s="120"/>
      <c r="D91" s="80" t="s">
        <v>718</v>
      </c>
      <c r="E91" s="80" t="s">
        <v>719</v>
      </c>
      <c r="F91" s="80" t="s">
        <v>8</v>
      </c>
      <c r="G91" s="80" t="s">
        <v>778</v>
      </c>
      <c r="H91" s="80"/>
      <c r="I91" s="186">
        <f>I92</f>
        <v>10</v>
      </c>
    </row>
    <row r="92" spans="2:9" ht="12.75">
      <c r="B92" s="87" t="s">
        <v>762</v>
      </c>
      <c r="C92" s="122"/>
      <c r="D92" s="80" t="s">
        <v>718</v>
      </c>
      <c r="E92" s="80" t="s">
        <v>719</v>
      </c>
      <c r="F92" s="80" t="s">
        <v>8</v>
      </c>
      <c r="G92" s="80" t="s">
        <v>778</v>
      </c>
      <c r="H92" s="80">
        <v>2</v>
      </c>
      <c r="I92" s="186">
        <v>10</v>
      </c>
    </row>
    <row r="93" spans="2:9" ht="12.75">
      <c r="B93" s="87" t="s">
        <v>360</v>
      </c>
      <c r="C93" s="122"/>
      <c r="D93" s="80" t="s">
        <v>720</v>
      </c>
      <c r="E93" s="79"/>
      <c r="F93" s="79"/>
      <c r="G93" s="80"/>
      <c r="H93" s="80"/>
      <c r="I93" s="186">
        <f aca="true" t="shared" si="1" ref="I93:I98">I94</f>
        <v>10</v>
      </c>
    </row>
    <row r="94" spans="2:9" ht="25.5">
      <c r="B94" s="87" t="s">
        <v>362</v>
      </c>
      <c r="C94" s="122"/>
      <c r="D94" s="80" t="s">
        <v>720</v>
      </c>
      <c r="E94" s="80" t="s">
        <v>721</v>
      </c>
      <c r="F94" s="80"/>
      <c r="G94" s="80"/>
      <c r="H94" s="80"/>
      <c r="I94" s="186">
        <f t="shared" si="1"/>
        <v>10</v>
      </c>
    </row>
    <row r="95" spans="2:9" ht="12.75">
      <c r="B95" s="96" t="s">
        <v>764</v>
      </c>
      <c r="C95" s="123"/>
      <c r="D95" s="80" t="s">
        <v>720</v>
      </c>
      <c r="E95" s="80" t="s">
        <v>721</v>
      </c>
      <c r="F95" s="121" t="s">
        <v>765</v>
      </c>
      <c r="G95" s="80"/>
      <c r="H95" s="80"/>
      <c r="I95" s="186">
        <f t="shared" si="1"/>
        <v>10</v>
      </c>
    </row>
    <row r="96" spans="2:9" ht="25.5">
      <c r="B96" s="87" t="s">
        <v>9</v>
      </c>
      <c r="C96" s="122"/>
      <c r="D96" s="80" t="s">
        <v>720</v>
      </c>
      <c r="E96" s="80" t="s">
        <v>721</v>
      </c>
      <c r="F96" s="80" t="s">
        <v>10</v>
      </c>
      <c r="G96" s="80"/>
      <c r="H96" s="80"/>
      <c r="I96" s="186">
        <f t="shared" si="1"/>
        <v>10</v>
      </c>
    </row>
    <row r="97" spans="2:9" ht="12.75">
      <c r="B97" s="96" t="s">
        <v>775</v>
      </c>
      <c r="C97" s="120"/>
      <c r="D97" s="80" t="s">
        <v>720</v>
      </c>
      <c r="E97" s="80" t="s">
        <v>721</v>
      </c>
      <c r="F97" s="80" t="s">
        <v>10</v>
      </c>
      <c r="G97" s="80" t="s">
        <v>776</v>
      </c>
      <c r="H97" s="80"/>
      <c r="I97" s="186">
        <f t="shared" si="1"/>
        <v>10</v>
      </c>
    </row>
    <row r="98" spans="2:9" ht="12.75">
      <c r="B98" s="96" t="s">
        <v>777</v>
      </c>
      <c r="C98" s="120"/>
      <c r="D98" s="80" t="s">
        <v>720</v>
      </c>
      <c r="E98" s="80" t="s">
        <v>721</v>
      </c>
      <c r="F98" s="80" t="s">
        <v>10</v>
      </c>
      <c r="G98" s="80" t="s">
        <v>778</v>
      </c>
      <c r="H98" s="80"/>
      <c r="I98" s="186">
        <f t="shared" si="1"/>
        <v>10</v>
      </c>
    </row>
    <row r="99" spans="2:9" ht="12.75">
      <c r="B99" s="87" t="s">
        <v>762</v>
      </c>
      <c r="C99" s="122"/>
      <c r="D99" s="80" t="s">
        <v>720</v>
      </c>
      <c r="E99" s="80" t="s">
        <v>721</v>
      </c>
      <c r="F99" s="80" t="s">
        <v>10</v>
      </c>
      <c r="G99" s="80" t="s">
        <v>778</v>
      </c>
      <c r="H99" s="80">
        <v>2</v>
      </c>
      <c r="I99" s="186">
        <v>10</v>
      </c>
    </row>
    <row r="100" spans="2:9" ht="12.75">
      <c r="B100" s="87" t="s">
        <v>342</v>
      </c>
      <c r="C100" s="122"/>
      <c r="D100" s="80" t="s">
        <v>722</v>
      </c>
      <c r="E100" s="80"/>
      <c r="F100" s="80"/>
      <c r="G100" s="80"/>
      <c r="H100" s="80"/>
      <c r="I100" s="186">
        <f>I101+I107</f>
        <v>3333</v>
      </c>
    </row>
    <row r="101" spans="2:9" ht="12.75">
      <c r="B101" s="87" t="s">
        <v>711</v>
      </c>
      <c r="C101" s="122"/>
      <c r="D101" s="80" t="s">
        <v>722</v>
      </c>
      <c r="E101" s="80" t="s">
        <v>710</v>
      </c>
      <c r="F101" s="80"/>
      <c r="G101" s="80"/>
      <c r="H101" s="80"/>
      <c r="I101" s="186">
        <f>I102</f>
        <v>400</v>
      </c>
    </row>
    <row r="102" spans="2:9" ht="12.75">
      <c r="B102" s="96" t="s">
        <v>764</v>
      </c>
      <c r="C102" s="123"/>
      <c r="D102" s="80" t="s">
        <v>722</v>
      </c>
      <c r="E102" s="80" t="s">
        <v>710</v>
      </c>
      <c r="F102" s="121" t="s">
        <v>765</v>
      </c>
      <c r="G102" s="80"/>
      <c r="H102" s="80"/>
      <c r="I102" s="186">
        <f>I103</f>
        <v>400</v>
      </c>
    </row>
    <row r="103" spans="2:9" ht="12.75">
      <c r="B103" s="96" t="s">
        <v>15</v>
      </c>
      <c r="C103" s="123"/>
      <c r="D103" s="80" t="s">
        <v>722</v>
      </c>
      <c r="E103" s="80" t="s">
        <v>710</v>
      </c>
      <c r="F103" s="121" t="s">
        <v>16</v>
      </c>
      <c r="G103" s="80"/>
      <c r="H103" s="80"/>
      <c r="I103" s="186">
        <f>I104</f>
        <v>400</v>
      </c>
    </row>
    <row r="104" spans="2:9" ht="12.75">
      <c r="B104" s="96" t="s">
        <v>780</v>
      </c>
      <c r="C104" s="123"/>
      <c r="D104" s="80" t="s">
        <v>722</v>
      </c>
      <c r="E104" s="80" t="s">
        <v>710</v>
      </c>
      <c r="F104" s="121" t="s">
        <v>16</v>
      </c>
      <c r="G104" s="80" t="s">
        <v>472</v>
      </c>
      <c r="H104" s="80"/>
      <c r="I104" s="186">
        <f>I105</f>
        <v>400</v>
      </c>
    </row>
    <row r="105" spans="2:9" ht="25.5">
      <c r="B105" s="87" t="s">
        <v>551</v>
      </c>
      <c r="C105" s="128"/>
      <c r="D105" s="80" t="s">
        <v>722</v>
      </c>
      <c r="E105" s="80" t="s">
        <v>710</v>
      </c>
      <c r="F105" s="121" t="s">
        <v>16</v>
      </c>
      <c r="G105" s="80" t="s">
        <v>550</v>
      </c>
      <c r="H105" s="80"/>
      <c r="I105" s="186">
        <f>I106</f>
        <v>400</v>
      </c>
    </row>
    <row r="106" spans="2:9" ht="12.75">
      <c r="B106" s="87" t="s">
        <v>762</v>
      </c>
      <c r="C106" s="122"/>
      <c r="D106" s="80" t="s">
        <v>722</v>
      </c>
      <c r="E106" s="80" t="s">
        <v>710</v>
      </c>
      <c r="F106" s="121" t="s">
        <v>16</v>
      </c>
      <c r="G106" s="80" t="s">
        <v>550</v>
      </c>
      <c r="H106" s="80">
        <v>2</v>
      </c>
      <c r="I106" s="186">
        <v>400</v>
      </c>
    </row>
    <row r="107" spans="2:9" ht="12.75">
      <c r="B107" s="87" t="s">
        <v>155</v>
      </c>
      <c r="C107" s="122"/>
      <c r="D107" s="80" t="s">
        <v>722</v>
      </c>
      <c r="E107" s="80" t="s">
        <v>154</v>
      </c>
      <c r="F107" s="80"/>
      <c r="G107" s="80"/>
      <c r="H107" s="80"/>
      <c r="I107" s="186">
        <f>I108</f>
        <v>2933</v>
      </c>
    </row>
    <row r="108" spans="2:9" ht="25.5">
      <c r="B108" s="226" t="s">
        <v>56</v>
      </c>
      <c r="C108" s="123"/>
      <c r="D108" s="80" t="s">
        <v>722</v>
      </c>
      <c r="E108" s="80" t="s">
        <v>154</v>
      </c>
      <c r="F108" s="211" t="s">
        <v>46</v>
      </c>
      <c r="G108" s="80"/>
      <c r="H108" s="80"/>
      <c r="I108" s="186">
        <f>I109</f>
        <v>2933</v>
      </c>
    </row>
    <row r="109" spans="2:9" ht="25.5">
      <c r="B109" s="217" t="s">
        <v>493</v>
      </c>
      <c r="C109" s="122"/>
      <c r="D109" s="80" t="s">
        <v>722</v>
      </c>
      <c r="E109" s="80" t="s">
        <v>154</v>
      </c>
      <c r="F109" s="211" t="s">
        <v>47</v>
      </c>
      <c r="G109" s="80"/>
      <c r="H109" s="80"/>
      <c r="I109" s="186">
        <f>I110</f>
        <v>2933</v>
      </c>
    </row>
    <row r="110" spans="2:9" ht="12.75">
      <c r="B110" s="96" t="s">
        <v>775</v>
      </c>
      <c r="C110" s="120"/>
      <c r="D110" s="80" t="s">
        <v>722</v>
      </c>
      <c r="E110" s="80" t="s">
        <v>154</v>
      </c>
      <c r="F110" s="211" t="s">
        <v>47</v>
      </c>
      <c r="G110" s="80" t="s">
        <v>776</v>
      </c>
      <c r="H110" s="80"/>
      <c r="I110" s="186">
        <f>I111</f>
        <v>2933</v>
      </c>
    </row>
    <row r="111" spans="2:9" ht="12.75">
      <c r="B111" s="96" t="s">
        <v>777</v>
      </c>
      <c r="C111" s="120"/>
      <c r="D111" s="80" t="s">
        <v>722</v>
      </c>
      <c r="E111" s="80" t="s">
        <v>154</v>
      </c>
      <c r="F111" s="211" t="s">
        <v>47</v>
      </c>
      <c r="G111" s="80" t="s">
        <v>778</v>
      </c>
      <c r="H111" s="80"/>
      <c r="I111" s="186">
        <f>I112</f>
        <v>2933</v>
      </c>
    </row>
    <row r="112" spans="2:9" ht="12.75">
      <c r="B112" s="87" t="s">
        <v>762</v>
      </c>
      <c r="C112" s="122"/>
      <c r="D112" s="80" t="s">
        <v>722</v>
      </c>
      <c r="E112" s="80" t="s">
        <v>154</v>
      </c>
      <c r="F112" s="211" t="s">
        <v>47</v>
      </c>
      <c r="G112" s="80" t="s">
        <v>778</v>
      </c>
      <c r="H112" s="80">
        <v>2</v>
      </c>
      <c r="I112" s="186">
        <v>2933</v>
      </c>
    </row>
    <row r="113" spans="2:9" ht="12.75">
      <c r="B113" s="87" t="s">
        <v>343</v>
      </c>
      <c r="C113" s="122"/>
      <c r="D113" s="80" t="s">
        <v>723</v>
      </c>
      <c r="E113" s="80"/>
      <c r="F113" s="80"/>
      <c r="G113" s="80"/>
      <c r="H113" s="80"/>
      <c r="I113" s="186">
        <f>I114+I124</f>
        <v>626.3</v>
      </c>
    </row>
    <row r="114" spans="2:9" ht="12.75">
      <c r="B114" s="87" t="s">
        <v>656</v>
      </c>
      <c r="C114" s="129"/>
      <c r="D114" s="80" t="s">
        <v>723</v>
      </c>
      <c r="E114" s="80" t="s">
        <v>655</v>
      </c>
      <c r="F114" s="80"/>
      <c r="G114" s="80"/>
      <c r="H114" s="80"/>
      <c r="I114" s="186">
        <f>I115</f>
        <v>526.3</v>
      </c>
    </row>
    <row r="115" spans="2:9" ht="12.75">
      <c r="B115" s="96" t="s">
        <v>764</v>
      </c>
      <c r="C115" s="129"/>
      <c r="D115" s="80" t="s">
        <v>723</v>
      </c>
      <c r="E115" s="80" t="s">
        <v>655</v>
      </c>
      <c r="F115" s="97" t="s">
        <v>765</v>
      </c>
      <c r="G115" s="80"/>
      <c r="H115" s="80"/>
      <c r="I115" s="186">
        <f>I120+I116</f>
        <v>526.3</v>
      </c>
    </row>
    <row r="116" spans="2:9" ht="25.5">
      <c r="B116" s="155" t="s">
        <v>102</v>
      </c>
      <c r="C116" s="129"/>
      <c r="D116" s="80" t="s">
        <v>723</v>
      </c>
      <c r="E116" s="80" t="s">
        <v>655</v>
      </c>
      <c r="F116" s="80" t="s">
        <v>101</v>
      </c>
      <c r="G116" s="80"/>
      <c r="H116" s="80"/>
      <c r="I116" s="186">
        <f>I117</f>
        <v>247.8</v>
      </c>
    </row>
    <row r="117" spans="2:9" ht="12.75">
      <c r="B117" s="96" t="s">
        <v>775</v>
      </c>
      <c r="C117" s="129"/>
      <c r="D117" s="80" t="s">
        <v>723</v>
      </c>
      <c r="E117" s="80" t="s">
        <v>655</v>
      </c>
      <c r="F117" s="80" t="s">
        <v>101</v>
      </c>
      <c r="G117" s="80" t="s">
        <v>776</v>
      </c>
      <c r="H117" s="156"/>
      <c r="I117" s="186">
        <f>I118</f>
        <v>247.8</v>
      </c>
    </row>
    <row r="118" spans="2:9" ht="12.75">
      <c r="B118" s="96" t="s">
        <v>777</v>
      </c>
      <c r="C118" s="129"/>
      <c r="D118" s="80" t="s">
        <v>723</v>
      </c>
      <c r="E118" s="80" t="s">
        <v>655</v>
      </c>
      <c r="F118" s="80" t="s">
        <v>101</v>
      </c>
      <c r="G118" s="80" t="s">
        <v>778</v>
      </c>
      <c r="H118" s="80"/>
      <c r="I118" s="186">
        <f>I119</f>
        <v>247.8</v>
      </c>
    </row>
    <row r="119" spans="2:9" ht="12.75">
      <c r="B119" s="87" t="s">
        <v>762</v>
      </c>
      <c r="C119" s="129"/>
      <c r="D119" s="80" t="s">
        <v>723</v>
      </c>
      <c r="E119" s="80" t="s">
        <v>655</v>
      </c>
      <c r="F119" s="80" t="s">
        <v>101</v>
      </c>
      <c r="G119" s="80" t="s">
        <v>778</v>
      </c>
      <c r="H119" s="80">
        <v>2</v>
      </c>
      <c r="I119" s="186">
        <v>247.8</v>
      </c>
    </row>
    <row r="120" spans="2:9" ht="25.5">
      <c r="B120" s="155" t="s">
        <v>658</v>
      </c>
      <c r="C120" s="129"/>
      <c r="D120" s="80" t="s">
        <v>723</v>
      </c>
      <c r="E120" s="80" t="s">
        <v>655</v>
      </c>
      <c r="F120" s="80" t="s">
        <v>657</v>
      </c>
      <c r="G120" s="80"/>
      <c r="H120" s="80"/>
      <c r="I120" s="186">
        <f>I121</f>
        <v>278.5</v>
      </c>
    </row>
    <row r="121" spans="2:9" ht="12.75">
      <c r="B121" s="96" t="s">
        <v>780</v>
      </c>
      <c r="C121" s="129"/>
      <c r="D121" s="80" t="s">
        <v>723</v>
      </c>
      <c r="E121" s="80" t="s">
        <v>655</v>
      </c>
      <c r="F121" s="80" t="s">
        <v>657</v>
      </c>
      <c r="G121" s="105">
        <v>800</v>
      </c>
      <c r="H121" s="156"/>
      <c r="I121" s="186">
        <f>I122</f>
        <v>278.5</v>
      </c>
    </row>
    <row r="122" spans="2:9" ht="25.5">
      <c r="B122" s="87" t="s">
        <v>551</v>
      </c>
      <c r="C122" s="129"/>
      <c r="D122" s="80" t="s">
        <v>723</v>
      </c>
      <c r="E122" s="80" t="s">
        <v>655</v>
      </c>
      <c r="F122" s="80" t="s">
        <v>657</v>
      </c>
      <c r="G122" s="80" t="s">
        <v>550</v>
      </c>
      <c r="H122" s="80"/>
      <c r="I122" s="186">
        <f>I123</f>
        <v>278.5</v>
      </c>
    </row>
    <row r="123" spans="2:9" ht="12.75">
      <c r="B123" s="87" t="s">
        <v>762</v>
      </c>
      <c r="C123" s="129"/>
      <c r="D123" s="80" t="s">
        <v>723</v>
      </c>
      <c r="E123" s="80" t="s">
        <v>655</v>
      </c>
      <c r="F123" s="80" t="s">
        <v>657</v>
      </c>
      <c r="G123" s="80" t="s">
        <v>550</v>
      </c>
      <c r="H123" s="80">
        <v>2</v>
      </c>
      <c r="I123" s="186">
        <v>278.5</v>
      </c>
    </row>
    <row r="124" spans="2:9" ht="12.75">
      <c r="B124" s="87" t="s">
        <v>696</v>
      </c>
      <c r="C124" s="128"/>
      <c r="D124" s="80" t="s">
        <v>723</v>
      </c>
      <c r="E124" s="80" t="s">
        <v>697</v>
      </c>
      <c r="F124" s="80"/>
      <c r="G124" s="80"/>
      <c r="H124" s="80"/>
      <c r="I124" s="186">
        <f>I125</f>
        <v>100</v>
      </c>
    </row>
    <row r="125" spans="2:9" ht="12.75">
      <c r="B125" s="96" t="s">
        <v>764</v>
      </c>
      <c r="C125" s="123"/>
      <c r="D125" s="80" t="s">
        <v>723</v>
      </c>
      <c r="E125" s="80" t="s">
        <v>697</v>
      </c>
      <c r="F125" s="121" t="s">
        <v>765</v>
      </c>
      <c r="G125" s="80"/>
      <c r="H125" s="80"/>
      <c r="I125" s="186">
        <f>I126</f>
        <v>100</v>
      </c>
    </row>
    <row r="126" spans="2:9" ht="25.5">
      <c r="B126" s="87" t="s">
        <v>19</v>
      </c>
      <c r="C126" s="122"/>
      <c r="D126" s="80" t="s">
        <v>723</v>
      </c>
      <c r="E126" s="80" t="s">
        <v>697</v>
      </c>
      <c r="F126" s="121" t="s">
        <v>20</v>
      </c>
      <c r="G126" s="80"/>
      <c r="H126" s="80"/>
      <c r="I126" s="186">
        <f>I127</f>
        <v>100</v>
      </c>
    </row>
    <row r="127" spans="2:9" ht="12.75">
      <c r="B127" s="96" t="s">
        <v>775</v>
      </c>
      <c r="C127" s="120"/>
      <c r="D127" s="80" t="s">
        <v>723</v>
      </c>
      <c r="E127" s="80" t="s">
        <v>697</v>
      </c>
      <c r="F127" s="121" t="s">
        <v>20</v>
      </c>
      <c r="G127" s="80" t="s">
        <v>776</v>
      </c>
      <c r="H127" s="80"/>
      <c r="I127" s="186">
        <f>I128</f>
        <v>100</v>
      </c>
    </row>
    <row r="128" spans="2:9" ht="12.75">
      <c r="B128" s="96" t="s">
        <v>777</v>
      </c>
      <c r="C128" s="120"/>
      <c r="D128" s="80" t="s">
        <v>723</v>
      </c>
      <c r="E128" s="80" t="s">
        <v>697</v>
      </c>
      <c r="F128" s="121" t="s">
        <v>20</v>
      </c>
      <c r="G128" s="80" t="s">
        <v>778</v>
      </c>
      <c r="H128" s="80"/>
      <c r="I128" s="186">
        <f>I129</f>
        <v>100</v>
      </c>
    </row>
    <row r="129" spans="2:9" ht="12.75">
      <c r="B129" s="87" t="s">
        <v>762</v>
      </c>
      <c r="C129" s="122"/>
      <c r="D129" s="80" t="s">
        <v>723</v>
      </c>
      <c r="E129" s="80" t="s">
        <v>697</v>
      </c>
      <c r="F129" s="121" t="s">
        <v>20</v>
      </c>
      <c r="G129" s="80" t="s">
        <v>778</v>
      </c>
      <c r="H129" s="80">
        <v>2</v>
      </c>
      <c r="I129" s="186">
        <v>100</v>
      </c>
    </row>
    <row r="130" spans="2:9" ht="12.75">
      <c r="B130" s="87" t="s">
        <v>344</v>
      </c>
      <c r="C130" s="122"/>
      <c r="D130" s="80" t="s">
        <v>724</v>
      </c>
      <c r="E130" s="80"/>
      <c r="F130" s="80"/>
      <c r="G130" s="80"/>
      <c r="H130" s="80"/>
      <c r="I130" s="186">
        <f>I131+I137</f>
        <v>4310.9</v>
      </c>
    </row>
    <row r="131" spans="2:9" ht="25.5">
      <c r="B131" s="87" t="s">
        <v>224</v>
      </c>
      <c r="C131" s="128"/>
      <c r="D131" s="80" t="s">
        <v>724</v>
      </c>
      <c r="E131" s="80" t="s">
        <v>726</v>
      </c>
      <c r="F131" s="121" t="s">
        <v>502</v>
      </c>
      <c r="G131" s="35"/>
      <c r="H131" s="80"/>
      <c r="I131" s="186">
        <f>I132</f>
        <v>4136</v>
      </c>
    </row>
    <row r="132" spans="2:9" ht="25.5">
      <c r="B132" s="87" t="s">
        <v>13</v>
      </c>
      <c r="C132" s="122"/>
      <c r="D132" s="80" t="s">
        <v>724</v>
      </c>
      <c r="E132" s="80" t="s">
        <v>726</v>
      </c>
      <c r="F132" s="121" t="s">
        <v>502</v>
      </c>
      <c r="G132" s="80" t="s">
        <v>14</v>
      </c>
      <c r="H132" s="80"/>
      <c r="I132" s="186">
        <f>I133+I135</f>
        <v>4136</v>
      </c>
    </row>
    <row r="133" spans="2:9" ht="25.5">
      <c r="B133" s="87" t="s">
        <v>294</v>
      </c>
      <c r="C133" s="122"/>
      <c r="D133" s="80" t="s">
        <v>724</v>
      </c>
      <c r="E133" s="80" t="s">
        <v>726</v>
      </c>
      <c r="F133" s="121" t="s">
        <v>502</v>
      </c>
      <c r="G133" s="80" t="s">
        <v>293</v>
      </c>
      <c r="H133" s="80"/>
      <c r="I133" s="186">
        <f>I134</f>
        <v>4092.2</v>
      </c>
    </row>
    <row r="134" spans="2:9" ht="12.75">
      <c r="B134" s="87" t="s">
        <v>762</v>
      </c>
      <c r="C134" s="128"/>
      <c r="D134" s="80" t="s">
        <v>724</v>
      </c>
      <c r="E134" s="80" t="s">
        <v>726</v>
      </c>
      <c r="F134" s="121" t="s">
        <v>502</v>
      </c>
      <c r="G134" s="80" t="s">
        <v>293</v>
      </c>
      <c r="H134" s="80">
        <v>2</v>
      </c>
      <c r="I134" s="186">
        <v>4092.2</v>
      </c>
    </row>
    <row r="135" spans="2:9" ht="12.75">
      <c r="B135" s="87" t="s">
        <v>210</v>
      </c>
      <c r="C135" s="122"/>
      <c r="D135" s="80" t="s">
        <v>724</v>
      </c>
      <c r="E135" s="80" t="s">
        <v>726</v>
      </c>
      <c r="F135" s="121" t="s">
        <v>502</v>
      </c>
      <c r="G135" s="35">
        <v>612</v>
      </c>
      <c r="H135" s="80"/>
      <c r="I135" s="186">
        <f>I136</f>
        <v>43.8</v>
      </c>
    </row>
    <row r="136" spans="2:9" ht="12.75">
      <c r="B136" s="87" t="s">
        <v>762</v>
      </c>
      <c r="C136" s="128"/>
      <c r="D136" s="80" t="s">
        <v>724</v>
      </c>
      <c r="E136" s="80" t="s">
        <v>726</v>
      </c>
      <c r="F136" s="121" t="s">
        <v>502</v>
      </c>
      <c r="G136" s="35">
        <v>612</v>
      </c>
      <c r="H136" s="80">
        <v>2</v>
      </c>
      <c r="I136" s="186">
        <v>43.8</v>
      </c>
    </row>
    <row r="137" spans="2:9" ht="12.75">
      <c r="B137" s="101" t="s">
        <v>104</v>
      </c>
      <c r="C137" s="125"/>
      <c r="D137" s="80" t="s">
        <v>724</v>
      </c>
      <c r="E137" s="80" t="s">
        <v>726</v>
      </c>
      <c r="F137" s="80" t="s">
        <v>103</v>
      </c>
      <c r="G137" s="35"/>
      <c r="H137" s="80"/>
      <c r="I137" s="186">
        <f>I138</f>
        <v>174.9</v>
      </c>
    </row>
    <row r="138" spans="2:9" ht="38.25">
      <c r="B138" s="87" t="s">
        <v>115</v>
      </c>
      <c r="C138" s="129"/>
      <c r="D138" s="80" t="s">
        <v>724</v>
      </c>
      <c r="E138" s="80" t="s">
        <v>726</v>
      </c>
      <c r="F138" s="80" t="s">
        <v>113</v>
      </c>
      <c r="G138" s="80"/>
      <c r="H138" s="80"/>
      <c r="I138" s="186">
        <f>I139</f>
        <v>174.9</v>
      </c>
    </row>
    <row r="139" spans="2:9" ht="38.25">
      <c r="B139" s="87" t="s">
        <v>116</v>
      </c>
      <c r="C139" s="129"/>
      <c r="D139" s="80" t="s">
        <v>724</v>
      </c>
      <c r="E139" s="80" t="s">
        <v>726</v>
      </c>
      <c r="F139" s="80" t="s">
        <v>114</v>
      </c>
      <c r="G139" s="80"/>
      <c r="H139" s="80"/>
      <c r="I139" s="186">
        <f>I140</f>
        <v>174.9</v>
      </c>
    </row>
    <row r="140" spans="2:9" ht="25.5">
      <c r="B140" s="87" t="s">
        <v>13</v>
      </c>
      <c r="C140" s="129"/>
      <c r="D140" s="80" t="s">
        <v>724</v>
      </c>
      <c r="E140" s="80" t="s">
        <v>726</v>
      </c>
      <c r="F140" s="80" t="s">
        <v>114</v>
      </c>
      <c r="G140" s="80" t="s">
        <v>14</v>
      </c>
      <c r="H140" s="80"/>
      <c r="I140" s="186">
        <f>I141</f>
        <v>174.9</v>
      </c>
    </row>
    <row r="141" spans="2:9" ht="12.75">
      <c r="B141" s="87" t="s">
        <v>210</v>
      </c>
      <c r="C141" s="129"/>
      <c r="D141" s="80" t="s">
        <v>724</v>
      </c>
      <c r="E141" s="80" t="s">
        <v>726</v>
      </c>
      <c r="F141" s="80" t="s">
        <v>114</v>
      </c>
      <c r="G141" s="35">
        <v>612</v>
      </c>
      <c r="H141" s="80"/>
      <c r="I141" s="186">
        <f>I142</f>
        <v>174.9</v>
      </c>
    </row>
    <row r="142" spans="2:9" ht="12.75">
      <c r="B142" s="87" t="s">
        <v>762</v>
      </c>
      <c r="C142" s="129"/>
      <c r="D142" s="80" t="s">
        <v>724</v>
      </c>
      <c r="E142" s="80" t="s">
        <v>726</v>
      </c>
      <c r="F142" s="80" t="s">
        <v>114</v>
      </c>
      <c r="G142" s="35">
        <v>612</v>
      </c>
      <c r="H142" s="80">
        <v>2</v>
      </c>
      <c r="I142" s="186">
        <v>174.9</v>
      </c>
    </row>
    <row r="143" spans="2:9" ht="12.75">
      <c r="B143" s="87" t="s">
        <v>348</v>
      </c>
      <c r="C143" s="123"/>
      <c r="D143" s="80" t="s">
        <v>729</v>
      </c>
      <c r="E143" s="80"/>
      <c r="F143" s="80"/>
      <c r="G143" s="80"/>
      <c r="H143" s="80"/>
      <c r="I143" s="186">
        <f>I144</f>
        <v>3398.6000000000004</v>
      </c>
    </row>
    <row r="144" spans="2:9" ht="12.75">
      <c r="B144" s="87" t="s">
        <v>349</v>
      </c>
      <c r="C144" s="123"/>
      <c r="D144" s="80" t="s">
        <v>729</v>
      </c>
      <c r="E144" s="80" t="s">
        <v>730</v>
      </c>
      <c r="F144" s="80"/>
      <c r="G144" s="80"/>
      <c r="H144" s="80"/>
      <c r="I144" s="186">
        <f>I145+I153</f>
        <v>3398.6000000000004</v>
      </c>
    </row>
    <row r="145" spans="2:9" ht="12.75">
      <c r="B145" s="96" t="s">
        <v>764</v>
      </c>
      <c r="C145" s="123"/>
      <c r="D145" s="80" t="s">
        <v>729</v>
      </c>
      <c r="E145" s="80" t="s">
        <v>730</v>
      </c>
      <c r="F145" s="80" t="s">
        <v>765</v>
      </c>
      <c r="G145" s="79"/>
      <c r="H145" s="79"/>
      <c r="I145" s="186">
        <f>I146</f>
        <v>3272.6000000000004</v>
      </c>
    </row>
    <row r="146" spans="2:9" ht="25.5">
      <c r="B146" s="87" t="s">
        <v>227</v>
      </c>
      <c r="C146" s="123"/>
      <c r="D146" s="80" t="s">
        <v>729</v>
      </c>
      <c r="E146" s="80" t="s">
        <v>730</v>
      </c>
      <c r="F146" s="80" t="s">
        <v>612</v>
      </c>
      <c r="G146" s="80"/>
      <c r="H146" s="80"/>
      <c r="I146" s="186">
        <f>I147</f>
        <v>3272.6000000000004</v>
      </c>
    </row>
    <row r="147" spans="2:9" ht="25.5">
      <c r="B147" s="87" t="s">
        <v>13</v>
      </c>
      <c r="C147" s="123"/>
      <c r="D147" s="80" t="s">
        <v>729</v>
      </c>
      <c r="E147" s="80" t="s">
        <v>730</v>
      </c>
      <c r="F147" s="80" t="s">
        <v>612</v>
      </c>
      <c r="G147" s="80" t="s">
        <v>14</v>
      </c>
      <c r="H147" s="80"/>
      <c r="I147" s="186">
        <f>I148+I151</f>
        <v>3272.6000000000004</v>
      </c>
    </row>
    <row r="148" spans="2:9" ht="25.5">
      <c r="B148" s="87" t="s">
        <v>294</v>
      </c>
      <c r="C148" s="123"/>
      <c r="D148" s="80" t="s">
        <v>729</v>
      </c>
      <c r="E148" s="80" t="s">
        <v>730</v>
      </c>
      <c r="F148" s="80" t="s">
        <v>612</v>
      </c>
      <c r="G148" s="80" t="s">
        <v>293</v>
      </c>
      <c r="H148" s="80"/>
      <c r="I148" s="186">
        <f>I149+I150</f>
        <v>3239.3</v>
      </c>
    </row>
    <row r="149" spans="2:9" ht="12.75">
      <c r="B149" s="96" t="s">
        <v>758</v>
      </c>
      <c r="C149" s="129"/>
      <c r="D149" s="80" t="s">
        <v>729</v>
      </c>
      <c r="E149" s="80" t="s">
        <v>730</v>
      </c>
      <c r="F149" s="80" t="s">
        <v>612</v>
      </c>
      <c r="G149" s="80" t="s">
        <v>293</v>
      </c>
      <c r="H149" s="80" t="s">
        <v>750</v>
      </c>
      <c r="I149" s="186">
        <v>880.4</v>
      </c>
    </row>
    <row r="150" spans="2:9" ht="12.75">
      <c r="B150" s="87" t="s">
        <v>762</v>
      </c>
      <c r="C150" s="123"/>
      <c r="D150" s="80" t="s">
        <v>729</v>
      </c>
      <c r="E150" s="80" t="s">
        <v>730</v>
      </c>
      <c r="F150" s="80" t="s">
        <v>612</v>
      </c>
      <c r="G150" s="80" t="s">
        <v>293</v>
      </c>
      <c r="H150" s="80">
        <v>2</v>
      </c>
      <c r="I150" s="186">
        <v>2358.9</v>
      </c>
    </row>
    <row r="151" spans="2:9" ht="12.75">
      <c r="B151" s="87" t="s">
        <v>210</v>
      </c>
      <c r="C151" s="129"/>
      <c r="D151" s="80" t="s">
        <v>729</v>
      </c>
      <c r="E151" s="80" t="s">
        <v>730</v>
      </c>
      <c r="F151" s="80" t="s">
        <v>612</v>
      </c>
      <c r="G151" s="35">
        <v>612</v>
      </c>
      <c r="H151" s="80"/>
      <c r="I151" s="186">
        <f>I152</f>
        <v>33.3</v>
      </c>
    </row>
    <row r="152" spans="2:9" ht="12.75">
      <c r="B152" s="87" t="s">
        <v>762</v>
      </c>
      <c r="C152" s="129"/>
      <c r="D152" s="80" t="s">
        <v>729</v>
      </c>
      <c r="E152" s="80" t="s">
        <v>730</v>
      </c>
      <c r="F152" s="80" t="s">
        <v>612</v>
      </c>
      <c r="G152" s="35">
        <v>612</v>
      </c>
      <c r="H152" s="80">
        <v>2</v>
      </c>
      <c r="I152" s="186">
        <v>33.3</v>
      </c>
    </row>
    <row r="153" spans="2:9" ht="12.75">
      <c r="B153" s="101" t="s">
        <v>104</v>
      </c>
      <c r="C153" s="125"/>
      <c r="D153" s="80" t="s">
        <v>729</v>
      </c>
      <c r="E153" s="80" t="s">
        <v>730</v>
      </c>
      <c r="F153" s="80" t="s">
        <v>103</v>
      </c>
      <c r="G153" s="79"/>
      <c r="H153" s="79"/>
      <c r="I153" s="186">
        <f>I154+I159</f>
        <v>126</v>
      </c>
    </row>
    <row r="154" spans="2:9" ht="38.25">
      <c r="B154" s="87" t="s">
        <v>105</v>
      </c>
      <c r="C154" s="122"/>
      <c r="D154" s="80" t="s">
        <v>729</v>
      </c>
      <c r="E154" s="80" t="s">
        <v>730</v>
      </c>
      <c r="F154" s="80" t="s">
        <v>106</v>
      </c>
      <c r="G154" s="80"/>
      <c r="H154" s="80"/>
      <c r="I154" s="186">
        <f>I155</f>
        <v>1</v>
      </c>
    </row>
    <row r="155" spans="2:9" ht="38.25">
      <c r="B155" s="87" t="s">
        <v>107</v>
      </c>
      <c r="C155" s="122"/>
      <c r="D155" s="80" t="s">
        <v>729</v>
      </c>
      <c r="E155" s="80" t="s">
        <v>730</v>
      </c>
      <c r="F155" s="80" t="s">
        <v>108</v>
      </c>
      <c r="G155" s="80"/>
      <c r="H155" s="80"/>
      <c r="I155" s="186">
        <f>I156</f>
        <v>1</v>
      </c>
    </row>
    <row r="156" spans="2:9" ht="25.5">
      <c r="B156" s="87" t="s">
        <v>13</v>
      </c>
      <c r="C156" s="122"/>
      <c r="D156" s="80" t="s">
        <v>729</v>
      </c>
      <c r="E156" s="80" t="s">
        <v>730</v>
      </c>
      <c r="F156" s="80" t="s">
        <v>108</v>
      </c>
      <c r="G156" s="80" t="s">
        <v>14</v>
      </c>
      <c r="H156" s="80"/>
      <c r="I156" s="186">
        <f>I157</f>
        <v>1</v>
      </c>
    </row>
    <row r="157" spans="2:9" ht="12.75">
      <c r="B157" s="87" t="s">
        <v>210</v>
      </c>
      <c r="C157" s="129"/>
      <c r="D157" s="80" t="s">
        <v>729</v>
      </c>
      <c r="E157" s="80" t="s">
        <v>730</v>
      </c>
      <c r="F157" s="80" t="s">
        <v>108</v>
      </c>
      <c r="G157" s="35">
        <v>612</v>
      </c>
      <c r="H157" s="80"/>
      <c r="I157" s="186">
        <f>I158</f>
        <v>1</v>
      </c>
    </row>
    <row r="158" spans="2:9" ht="12.75">
      <c r="B158" s="87" t="s">
        <v>762</v>
      </c>
      <c r="C158" s="129"/>
      <c r="D158" s="80" t="s">
        <v>729</v>
      </c>
      <c r="E158" s="80" t="s">
        <v>730</v>
      </c>
      <c r="F158" s="80" t="s">
        <v>108</v>
      </c>
      <c r="G158" s="35">
        <v>612</v>
      </c>
      <c r="H158" s="80">
        <v>2</v>
      </c>
      <c r="I158" s="186">
        <v>1</v>
      </c>
    </row>
    <row r="159" spans="2:9" ht="38.25">
      <c r="B159" s="87" t="s">
        <v>110</v>
      </c>
      <c r="C159" s="129"/>
      <c r="D159" s="80" t="s">
        <v>729</v>
      </c>
      <c r="E159" s="80" t="s">
        <v>730</v>
      </c>
      <c r="F159" s="80" t="s">
        <v>109</v>
      </c>
      <c r="G159" s="80"/>
      <c r="H159" s="80"/>
      <c r="I159" s="186">
        <f>I160</f>
        <v>125</v>
      </c>
    </row>
    <row r="160" spans="2:9" ht="38.25">
      <c r="B160" s="87" t="s">
        <v>112</v>
      </c>
      <c r="C160" s="129"/>
      <c r="D160" s="80" t="s">
        <v>729</v>
      </c>
      <c r="E160" s="80" t="s">
        <v>730</v>
      </c>
      <c r="F160" s="80" t="s">
        <v>111</v>
      </c>
      <c r="G160" s="80"/>
      <c r="H160" s="80"/>
      <c r="I160" s="186">
        <f>I161</f>
        <v>125</v>
      </c>
    </row>
    <row r="161" spans="2:9" ht="25.5">
      <c r="B161" s="87" t="s">
        <v>13</v>
      </c>
      <c r="C161" s="129"/>
      <c r="D161" s="80" t="s">
        <v>729</v>
      </c>
      <c r="E161" s="80" t="s">
        <v>730</v>
      </c>
      <c r="F161" s="80" t="s">
        <v>111</v>
      </c>
      <c r="G161" s="80" t="s">
        <v>14</v>
      </c>
      <c r="H161" s="80"/>
      <c r="I161" s="186">
        <f>I162</f>
        <v>125</v>
      </c>
    </row>
    <row r="162" spans="2:9" ht="12.75">
      <c r="B162" s="87" t="s">
        <v>210</v>
      </c>
      <c r="C162" s="129"/>
      <c r="D162" s="80" t="s">
        <v>729</v>
      </c>
      <c r="E162" s="80" t="s">
        <v>730</v>
      </c>
      <c r="F162" s="80" t="s">
        <v>111</v>
      </c>
      <c r="G162" s="35">
        <v>612</v>
      </c>
      <c r="H162" s="80"/>
      <c r="I162" s="186">
        <f>I163</f>
        <v>125</v>
      </c>
    </row>
    <row r="163" spans="2:9" ht="12.75">
      <c r="B163" s="87" t="s">
        <v>762</v>
      </c>
      <c r="C163" s="129"/>
      <c r="D163" s="80" t="s">
        <v>729</v>
      </c>
      <c r="E163" s="80" t="s">
        <v>730</v>
      </c>
      <c r="F163" s="80" t="s">
        <v>111</v>
      </c>
      <c r="G163" s="35">
        <v>612</v>
      </c>
      <c r="H163" s="80">
        <v>2</v>
      </c>
      <c r="I163" s="186">
        <v>125</v>
      </c>
    </row>
    <row r="164" spans="2:9" ht="12.75">
      <c r="B164" s="87" t="s">
        <v>354</v>
      </c>
      <c r="C164" s="122"/>
      <c r="D164" s="80" t="s">
        <v>731</v>
      </c>
      <c r="E164" s="80"/>
      <c r="F164" s="80"/>
      <c r="G164" s="80"/>
      <c r="H164" s="80"/>
      <c r="I164" s="187">
        <f aca="true" t="shared" si="2" ref="I164:I169">I165</f>
        <v>2125.3</v>
      </c>
    </row>
    <row r="165" spans="2:9" ht="12.75">
      <c r="B165" s="87" t="s">
        <v>690</v>
      </c>
      <c r="C165" s="122"/>
      <c r="D165" s="80" t="s">
        <v>731</v>
      </c>
      <c r="E165" s="80" t="s">
        <v>732</v>
      </c>
      <c r="F165" s="80"/>
      <c r="G165" s="80"/>
      <c r="H165" s="80"/>
      <c r="I165" s="186">
        <f t="shared" si="2"/>
        <v>2125.3</v>
      </c>
    </row>
    <row r="166" spans="2:9" ht="12.75">
      <c r="B166" s="96" t="s">
        <v>764</v>
      </c>
      <c r="C166" s="123"/>
      <c r="D166" s="80" t="s">
        <v>731</v>
      </c>
      <c r="E166" s="80" t="s">
        <v>732</v>
      </c>
      <c r="F166" s="80" t="s">
        <v>765</v>
      </c>
      <c r="G166" s="80"/>
      <c r="H166" s="80"/>
      <c r="I166" s="186">
        <f t="shared" si="2"/>
        <v>2125.3</v>
      </c>
    </row>
    <row r="167" spans="2:9" ht="25.5">
      <c r="B167" s="87" t="s">
        <v>265</v>
      </c>
      <c r="C167" s="122"/>
      <c r="D167" s="80" t="s">
        <v>731</v>
      </c>
      <c r="E167" s="80" t="s">
        <v>732</v>
      </c>
      <c r="F167" s="80" t="s">
        <v>614</v>
      </c>
      <c r="G167" s="80"/>
      <c r="H167" s="80"/>
      <c r="I167" s="186">
        <f t="shared" si="2"/>
        <v>2125.3</v>
      </c>
    </row>
    <row r="168" spans="2:9" ht="12.75">
      <c r="B168" s="87" t="s">
        <v>522</v>
      </c>
      <c r="C168" s="122"/>
      <c r="D168" s="80" t="s">
        <v>731</v>
      </c>
      <c r="E168" s="80" t="s">
        <v>732</v>
      </c>
      <c r="F168" s="80" t="s">
        <v>614</v>
      </c>
      <c r="G168" s="80" t="s">
        <v>615</v>
      </c>
      <c r="H168" s="80"/>
      <c r="I168" s="186">
        <f t="shared" si="2"/>
        <v>2125.3</v>
      </c>
    </row>
    <row r="169" spans="2:9" ht="12.75">
      <c r="B169" s="87" t="s">
        <v>139</v>
      </c>
      <c r="C169" s="122"/>
      <c r="D169" s="80" t="s">
        <v>731</v>
      </c>
      <c r="E169" s="80" t="s">
        <v>732</v>
      </c>
      <c r="F169" s="80" t="s">
        <v>614</v>
      </c>
      <c r="G169" s="80" t="s">
        <v>138</v>
      </c>
      <c r="H169" s="80"/>
      <c r="I169" s="186">
        <f t="shared" si="2"/>
        <v>2125.3</v>
      </c>
    </row>
    <row r="170" spans="2:9" ht="12.75">
      <c r="B170" s="87" t="s">
        <v>762</v>
      </c>
      <c r="C170" s="128"/>
      <c r="D170" s="80" t="s">
        <v>731</v>
      </c>
      <c r="E170" s="80" t="s">
        <v>732</v>
      </c>
      <c r="F170" s="80" t="s">
        <v>614</v>
      </c>
      <c r="G170" s="80" t="s">
        <v>138</v>
      </c>
      <c r="H170" s="80">
        <v>2</v>
      </c>
      <c r="I170" s="187">
        <v>2125.3</v>
      </c>
    </row>
    <row r="171" spans="2:9" ht="12.75">
      <c r="B171" s="104" t="s">
        <v>453</v>
      </c>
      <c r="C171" s="124" t="s">
        <v>454</v>
      </c>
      <c r="D171" s="80"/>
      <c r="E171" s="80"/>
      <c r="F171" s="80"/>
      <c r="G171" s="80"/>
      <c r="H171" s="80"/>
      <c r="I171" s="185">
        <f>I173</f>
        <v>1667.8</v>
      </c>
    </row>
    <row r="172" spans="2:9" ht="12.75">
      <c r="B172" s="96" t="s">
        <v>762</v>
      </c>
      <c r="C172" s="119"/>
      <c r="D172" s="79"/>
      <c r="E172" s="80"/>
      <c r="F172" s="80"/>
      <c r="G172" s="80"/>
      <c r="H172" s="35">
        <v>2</v>
      </c>
      <c r="I172" s="186">
        <f>I179+I185+I189+I192+I201+I204+I213+I195+I207</f>
        <v>1667.8</v>
      </c>
    </row>
    <row r="173" spans="2:9" ht="12.75">
      <c r="B173" s="87" t="s">
        <v>339</v>
      </c>
      <c r="C173" s="119"/>
      <c r="D173" s="80" t="s">
        <v>713</v>
      </c>
      <c r="E173" s="80"/>
      <c r="F173" s="80"/>
      <c r="G173" s="80"/>
      <c r="H173" s="35"/>
      <c r="I173" s="186">
        <f>I174+I180+I196+I208</f>
        <v>1667.8</v>
      </c>
    </row>
    <row r="174" spans="2:9" ht="25.5">
      <c r="B174" s="87" t="s">
        <v>829</v>
      </c>
      <c r="C174" s="122"/>
      <c r="D174" s="80" t="s">
        <v>713</v>
      </c>
      <c r="E174" s="80" t="s">
        <v>714</v>
      </c>
      <c r="F174" s="80"/>
      <c r="G174" s="80"/>
      <c r="H174" s="80"/>
      <c r="I174" s="186">
        <f>I175</f>
        <v>916.5</v>
      </c>
    </row>
    <row r="175" spans="2:9" ht="12.75">
      <c r="B175" s="96" t="s">
        <v>764</v>
      </c>
      <c r="C175" s="123"/>
      <c r="D175" s="80" t="s">
        <v>713</v>
      </c>
      <c r="E175" s="80" t="s">
        <v>714</v>
      </c>
      <c r="F175" s="80" t="s">
        <v>765</v>
      </c>
      <c r="G175" s="80"/>
      <c r="H175" s="80"/>
      <c r="I175" s="186">
        <f>I176</f>
        <v>916.5</v>
      </c>
    </row>
    <row r="176" spans="2:9" ht="12.75">
      <c r="B176" s="87" t="s">
        <v>215</v>
      </c>
      <c r="C176" s="122"/>
      <c r="D176" s="80" t="s">
        <v>713</v>
      </c>
      <c r="E176" s="80" t="s">
        <v>714</v>
      </c>
      <c r="F176" s="80" t="s">
        <v>766</v>
      </c>
      <c r="G176" s="80"/>
      <c r="H176" s="80"/>
      <c r="I176" s="186">
        <f>I177</f>
        <v>916.5</v>
      </c>
    </row>
    <row r="177" spans="2:9" ht="38.25">
      <c r="B177" s="87" t="s">
        <v>768</v>
      </c>
      <c r="C177" s="122"/>
      <c r="D177" s="80" t="s">
        <v>713</v>
      </c>
      <c r="E177" s="80" t="s">
        <v>714</v>
      </c>
      <c r="F177" s="80" t="s">
        <v>766</v>
      </c>
      <c r="G177" s="80" t="s">
        <v>640</v>
      </c>
      <c r="H177" s="80"/>
      <c r="I177" s="186">
        <f>I178</f>
        <v>916.5</v>
      </c>
    </row>
    <row r="178" spans="2:9" ht="12.75">
      <c r="B178" s="87" t="s">
        <v>769</v>
      </c>
      <c r="C178" s="122"/>
      <c r="D178" s="80" t="s">
        <v>713</v>
      </c>
      <c r="E178" s="80" t="s">
        <v>714</v>
      </c>
      <c r="F178" s="80" t="s">
        <v>766</v>
      </c>
      <c r="G178" s="80" t="s">
        <v>770</v>
      </c>
      <c r="H178" s="80"/>
      <c r="I178" s="186">
        <f>I179</f>
        <v>916.5</v>
      </c>
    </row>
    <row r="179" spans="2:9" ht="12.75">
      <c r="B179" s="87" t="s">
        <v>762</v>
      </c>
      <c r="C179" s="122"/>
      <c r="D179" s="80" t="s">
        <v>713</v>
      </c>
      <c r="E179" s="80" t="s">
        <v>714</v>
      </c>
      <c r="F179" s="80" t="s">
        <v>766</v>
      </c>
      <c r="G179" s="80" t="s">
        <v>770</v>
      </c>
      <c r="H179" s="80">
        <v>2</v>
      </c>
      <c r="I179" s="186">
        <v>916.5</v>
      </c>
    </row>
    <row r="180" spans="2:9" ht="25.5">
      <c r="B180" s="96" t="s">
        <v>771</v>
      </c>
      <c r="C180" s="120"/>
      <c r="D180" s="80" t="s">
        <v>713</v>
      </c>
      <c r="E180" s="80" t="s">
        <v>715</v>
      </c>
      <c r="F180" s="121"/>
      <c r="G180" s="80"/>
      <c r="H180" s="80"/>
      <c r="I180" s="186">
        <f>I181</f>
        <v>337.5</v>
      </c>
    </row>
    <row r="181" spans="2:9" ht="12.75">
      <c r="B181" s="96" t="s">
        <v>764</v>
      </c>
      <c r="C181" s="120"/>
      <c r="D181" s="80" t="s">
        <v>713</v>
      </c>
      <c r="E181" s="80" t="s">
        <v>715</v>
      </c>
      <c r="F181" s="121" t="s">
        <v>765</v>
      </c>
      <c r="G181" s="80"/>
      <c r="H181" s="80"/>
      <c r="I181" s="186">
        <f>I182+I186</f>
        <v>337.5</v>
      </c>
    </row>
    <row r="182" spans="2:9" ht="12.75">
      <c r="B182" s="87" t="s">
        <v>312</v>
      </c>
      <c r="C182" s="122"/>
      <c r="D182" s="80" t="s">
        <v>713</v>
      </c>
      <c r="E182" s="80" t="s">
        <v>715</v>
      </c>
      <c r="F182" s="121" t="s">
        <v>772</v>
      </c>
      <c r="G182" s="80"/>
      <c r="H182" s="80"/>
      <c r="I182" s="186">
        <f>I183</f>
        <v>81.7</v>
      </c>
    </row>
    <row r="183" spans="2:9" ht="38.25">
      <c r="B183" s="87" t="s">
        <v>768</v>
      </c>
      <c r="C183" s="122"/>
      <c r="D183" s="80" t="s">
        <v>713</v>
      </c>
      <c r="E183" s="80" t="s">
        <v>715</v>
      </c>
      <c r="F183" s="121" t="s">
        <v>772</v>
      </c>
      <c r="G183" s="80" t="s">
        <v>640</v>
      </c>
      <c r="H183" s="80"/>
      <c r="I183" s="186">
        <f>I184</f>
        <v>81.7</v>
      </c>
    </row>
    <row r="184" spans="2:9" ht="12.75">
      <c r="B184" s="87" t="s">
        <v>769</v>
      </c>
      <c r="C184" s="122"/>
      <c r="D184" s="80" t="s">
        <v>713</v>
      </c>
      <c r="E184" s="80" t="s">
        <v>715</v>
      </c>
      <c r="F184" s="121" t="s">
        <v>772</v>
      </c>
      <c r="G184" s="80" t="s">
        <v>770</v>
      </c>
      <c r="H184" s="80"/>
      <c r="I184" s="186">
        <f>I185</f>
        <v>81.7</v>
      </c>
    </row>
    <row r="185" spans="2:9" ht="12.75">
      <c r="B185" s="87" t="s">
        <v>762</v>
      </c>
      <c r="C185" s="122"/>
      <c r="D185" s="80" t="s">
        <v>713</v>
      </c>
      <c r="E185" s="80" t="s">
        <v>715</v>
      </c>
      <c r="F185" s="121" t="s">
        <v>772</v>
      </c>
      <c r="G185" s="80" t="s">
        <v>770</v>
      </c>
      <c r="H185" s="80">
        <v>2</v>
      </c>
      <c r="I185" s="186">
        <v>81.7</v>
      </c>
    </row>
    <row r="186" spans="2:9" ht="12.75">
      <c r="B186" s="87" t="s">
        <v>773</v>
      </c>
      <c r="C186" s="122"/>
      <c r="D186" s="80" t="s">
        <v>713</v>
      </c>
      <c r="E186" s="80" t="s">
        <v>715</v>
      </c>
      <c r="F186" s="121" t="s">
        <v>774</v>
      </c>
      <c r="G186" s="80"/>
      <c r="H186" s="80"/>
      <c r="I186" s="186">
        <f>I187+I190+I193</f>
        <v>255.8</v>
      </c>
    </row>
    <row r="187" spans="2:9" ht="38.25">
      <c r="B187" s="87" t="s">
        <v>768</v>
      </c>
      <c r="C187" s="122"/>
      <c r="D187" s="80" t="s">
        <v>713</v>
      </c>
      <c r="E187" s="80" t="s">
        <v>715</v>
      </c>
      <c r="F187" s="121" t="s">
        <v>774</v>
      </c>
      <c r="G187" s="80" t="s">
        <v>640</v>
      </c>
      <c r="H187" s="80"/>
      <c r="I187" s="186">
        <f>I188</f>
        <v>248.9</v>
      </c>
    </row>
    <row r="188" spans="2:9" ht="12.75">
      <c r="B188" s="87" t="s">
        <v>769</v>
      </c>
      <c r="C188" s="122"/>
      <c r="D188" s="80" t="s">
        <v>713</v>
      </c>
      <c r="E188" s="80" t="s">
        <v>715</v>
      </c>
      <c r="F188" s="121" t="s">
        <v>774</v>
      </c>
      <c r="G188" s="80" t="s">
        <v>770</v>
      </c>
      <c r="H188" s="80"/>
      <c r="I188" s="186">
        <f>I189</f>
        <v>248.9</v>
      </c>
    </row>
    <row r="189" spans="2:9" ht="12.75">
      <c r="B189" s="87" t="s">
        <v>762</v>
      </c>
      <c r="C189" s="122"/>
      <c r="D189" s="80" t="s">
        <v>713</v>
      </c>
      <c r="E189" s="80" t="s">
        <v>715</v>
      </c>
      <c r="F189" s="121" t="s">
        <v>774</v>
      </c>
      <c r="G189" s="80" t="s">
        <v>770</v>
      </c>
      <c r="H189" s="80">
        <v>2</v>
      </c>
      <c r="I189" s="186">
        <v>248.9</v>
      </c>
    </row>
    <row r="190" spans="2:9" ht="12.75">
      <c r="B190" s="96" t="s">
        <v>775</v>
      </c>
      <c r="C190" s="120"/>
      <c r="D190" s="80" t="s">
        <v>713</v>
      </c>
      <c r="E190" s="80" t="s">
        <v>715</v>
      </c>
      <c r="F190" s="121" t="s">
        <v>774</v>
      </c>
      <c r="G190" s="80" t="s">
        <v>776</v>
      </c>
      <c r="H190" s="80"/>
      <c r="I190" s="186">
        <f>I191</f>
        <v>6.8</v>
      </c>
    </row>
    <row r="191" spans="2:9" ht="12.75">
      <c r="B191" s="96" t="s">
        <v>777</v>
      </c>
      <c r="C191" s="120"/>
      <c r="D191" s="80" t="s">
        <v>713</v>
      </c>
      <c r="E191" s="80" t="s">
        <v>715</v>
      </c>
      <c r="F191" s="121" t="s">
        <v>774</v>
      </c>
      <c r="G191" s="80" t="s">
        <v>778</v>
      </c>
      <c r="H191" s="80"/>
      <c r="I191" s="186">
        <f>I192</f>
        <v>6.8</v>
      </c>
    </row>
    <row r="192" spans="2:9" ht="12.75">
      <c r="B192" s="87" t="s">
        <v>762</v>
      </c>
      <c r="C192" s="122"/>
      <c r="D192" s="80" t="s">
        <v>713</v>
      </c>
      <c r="E192" s="80" t="s">
        <v>715</v>
      </c>
      <c r="F192" s="121" t="s">
        <v>774</v>
      </c>
      <c r="G192" s="80" t="s">
        <v>778</v>
      </c>
      <c r="H192" s="80">
        <v>2</v>
      </c>
      <c r="I192" s="186">
        <v>6.8</v>
      </c>
    </row>
    <row r="193" spans="2:9" ht="12.75">
      <c r="B193" s="96" t="s">
        <v>780</v>
      </c>
      <c r="C193" s="122"/>
      <c r="D193" s="80" t="s">
        <v>713</v>
      </c>
      <c r="E193" s="80" t="s">
        <v>715</v>
      </c>
      <c r="F193" s="121" t="s">
        <v>774</v>
      </c>
      <c r="G193" s="80" t="s">
        <v>472</v>
      </c>
      <c r="H193" s="80"/>
      <c r="I193" s="186">
        <f>I194</f>
        <v>0.1</v>
      </c>
    </row>
    <row r="194" spans="2:9" ht="12.75">
      <c r="B194" s="96" t="s">
        <v>781</v>
      </c>
      <c r="C194" s="122"/>
      <c r="D194" s="80" t="s">
        <v>713</v>
      </c>
      <c r="E194" s="80" t="s">
        <v>715</v>
      </c>
      <c r="F194" s="121" t="s">
        <v>774</v>
      </c>
      <c r="G194" s="80" t="s">
        <v>782</v>
      </c>
      <c r="H194" s="80"/>
      <c r="I194" s="186">
        <f>I195</f>
        <v>0.1</v>
      </c>
    </row>
    <row r="195" spans="2:9" ht="12.75">
      <c r="B195" s="87" t="s">
        <v>762</v>
      </c>
      <c r="C195" s="122"/>
      <c r="D195" s="80" t="s">
        <v>713</v>
      </c>
      <c r="E195" s="80" t="s">
        <v>715</v>
      </c>
      <c r="F195" s="121" t="s">
        <v>774</v>
      </c>
      <c r="G195" s="80" t="s">
        <v>782</v>
      </c>
      <c r="H195" s="80">
        <v>2</v>
      </c>
      <c r="I195" s="186">
        <v>0.1</v>
      </c>
    </row>
    <row r="196" spans="2:9" ht="25.5">
      <c r="B196" s="96" t="s">
        <v>361</v>
      </c>
      <c r="C196" s="123"/>
      <c r="D196" s="80" t="s">
        <v>713</v>
      </c>
      <c r="E196" s="80" t="s">
        <v>717</v>
      </c>
      <c r="F196" s="80"/>
      <c r="G196" s="80"/>
      <c r="H196" s="80"/>
      <c r="I196" s="186">
        <f>I197</f>
        <v>329.1</v>
      </c>
    </row>
    <row r="197" spans="2:9" ht="12.75">
      <c r="B197" s="87" t="s">
        <v>764</v>
      </c>
      <c r="C197" s="122"/>
      <c r="D197" s="80" t="s">
        <v>713</v>
      </c>
      <c r="E197" s="80" t="s">
        <v>717</v>
      </c>
      <c r="F197" s="121" t="s">
        <v>765</v>
      </c>
      <c r="G197" s="80"/>
      <c r="H197" s="80"/>
      <c r="I197" s="186">
        <f>I198</f>
        <v>329.1</v>
      </c>
    </row>
    <row r="198" spans="2:9" ht="12.75">
      <c r="B198" s="87" t="s">
        <v>773</v>
      </c>
      <c r="C198" s="122"/>
      <c r="D198" s="80" t="s">
        <v>713</v>
      </c>
      <c r="E198" s="80" t="s">
        <v>717</v>
      </c>
      <c r="F198" s="121" t="s">
        <v>774</v>
      </c>
      <c r="G198" s="80"/>
      <c r="H198" s="80"/>
      <c r="I198" s="186">
        <f>I199+I202+I205</f>
        <v>329.1</v>
      </c>
    </row>
    <row r="199" spans="2:9" ht="38.25">
      <c r="B199" s="87" t="s">
        <v>768</v>
      </c>
      <c r="C199" s="122"/>
      <c r="D199" s="80" t="s">
        <v>713</v>
      </c>
      <c r="E199" s="80" t="s">
        <v>717</v>
      </c>
      <c r="F199" s="121" t="s">
        <v>774</v>
      </c>
      <c r="G199" s="80" t="s">
        <v>640</v>
      </c>
      <c r="H199" s="80"/>
      <c r="I199" s="186">
        <f>I200</f>
        <v>318.3</v>
      </c>
    </row>
    <row r="200" spans="2:9" ht="12.75">
      <c r="B200" s="87" t="s">
        <v>769</v>
      </c>
      <c r="C200" s="122"/>
      <c r="D200" s="80" t="s">
        <v>713</v>
      </c>
      <c r="E200" s="80" t="s">
        <v>717</v>
      </c>
      <c r="F200" s="121" t="s">
        <v>774</v>
      </c>
      <c r="G200" s="80" t="s">
        <v>770</v>
      </c>
      <c r="H200" s="80"/>
      <c r="I200" s="186">
        <f>I201</f>
        <v>318.3</v>
      </c>
    </row>
    <row r="201" spans="2:9" ht="12.75">
      <c r="B201" s="87" t="s">
        <v>762</v>
      </c>
      <c r="C201" s="122"/>
      <c r="D201" s="80" t="s">
        <v>713</v>
      </c>
      <c r="E201" s="80" t="s">
        <v>717</v>
      </c>
      <c r="F201" s="121" t="s">
        <v>774</v>
      </c>
      <c r="G201" s="80" t="s">
        <v>770</v>
      </c>
      <c r="H201" s="80">
        <v>2</v>
      </c>
      <c r="I201" s="186">
        <v>318.3</v>
      </c>
    </row>
    <row r="202" spans="2:9" ht="12.75">
      <c r="B202" s="96" t="s">
        <v>775</v>
      </c>
      <c r="C202" s="120"/>
      <c r="D202" s="80" t="s">
        <v>713</v>
      </c>
      <c r="E202" s="80" t="s">
        <v>717</v>
      </c>
      <c r="F202" s="121" t="s">
        <v>774</v>
      </c>
      <c r="G202" s="80" t="s">
        <v>776</v>
      </c>
      <c r="H202" s="80"/>
      <c r="I202" s="186">
        <f>I203</f>
        <v>10.7</v>
      </c>
    </row>
    <row r="203" spans="2:9" ht="12.75">
      <c r="B203" s="96" t="s">
        <v>777</v>
      </c>
      <c r="C203" s="120"/>
      <c r="D203" s="80" t="s">
        <v>713</v>
      </c>
      <c r="E203" s="80" t="s">
        <v>717</v>
      </c>
      <c r="F203" s="121" t="s">
        <v>774</v>
      </c>
      <c r="G203" s="80" t="s">
        <v>778</v>
      </c>
      <c r="H203" s="80"/>
      <c r="I203" s="186">
        <f>I204</f>
        <v>10.7</v>
      </c>
    </row>
    <row r="204" spans="2:9" ht="12.75">
      <c r="B204" s="87" t="s">
        <v>762</v>
      </c>
      <c r="C204" s="122"/>
      <c r="D204" s="80" t="s">
        <v>713</v>
      </c>
      <c r="E204" s="80" t="s">
        <v>717</v>
      </c>
      <c r="F204" s="121" t="s">
        <v>774</v>
      </c>
      <c r="G204" s="80" t="s">
        <v>778</v>
      </c>
      <c r="H204" s="80">
        <v>2</v>
      </c>
      <c r="I204" s="186">
        <v>10.7</v>
      </c>
    </row>
    <row r="205" spans="2:9" ht="12.75">
      <c r="B205" s="96" t="s">
        <v>780</v>
      </c>
      <c r="C205" s="122"/>
      <c r="D205" s="80" t="s">
        <v>713</v>
      </c>
      <c r="E205" s="80" t="s">
        <v>717</v>
      </c>
      <c r="F205" s="121" t="s">
        <v>774</v>
      </c>
      <c r="G205" s="80" t="s">
        <v>472</v>
      </c>
      <c r="H205" s="80"/>
      <c r="I205" s="186">
        <f>I206</f>
        <v>0.1</v>
      </c>
    </row>
    <row r="206" spans="2:9" ht="12.75">
      <c r="B206" s="96" t="s">
        <v>781</v>
      </c>
      <c r="C206" s="122"/>
      <c r="D206" s="80" t="s">
        <v>713</v>
      </c>
      <c r="E206" s="80" t="s">
        <v>717</v>
      </c>
      <c r="F206" s="121" t="s">
        <v>774</v>
      </c>
      <c r="G206" s="80" t="s">
        <v>782</v>
      </c>
      <c r="H206" s="80"/>
      <c r="I206" s="186">
        <f>I207</f>
        <v>0.1</v>
      </c>
    </row>
    <row r="207" spans="2:9" ht="12.75">
      <c r="B207" s="87" t="s">
        <v>762</v>
      </c>
      <c r="C207" s="122"/>
      <c r="D207" s="80" t="s">
        <v>713</v>
      </c>
      <c r="E207" s="80" t="s">
        <v>717</v>
      </c>
      <c r="F207" s="121" t="s">
        <v>774</v>
      </c>
      <c r="G207" s="80" t="s">
        <v>782</v>
      </c>
      <c r="H207" s="80">
        <v>2</v>
      </c>
      <c r="I207" s="186">
        <v>0.1</v>
      </c>
    </row>
    <row r="208" spans="2:9" ht="12.75">
      <c r="B208" s="96" t="s">
        <v>341</v>
      </c>
      <c r="C208" s="120"/>
      <c r="D208" s="80" t="s">
        <v>713</v>
      </c>
      <c r="E208" s="80" t="s">
        <v>693</v>
      </c>
      <c r="F208" s="121"/>
      <c r="G208" s="80"/>
      <c r="H208" s="80"/>
      <c r="I208" s="190">
        <f>I209</f>
        <v>84.7</v>
      </c>
    </row>
    <row r="209" spans="2:9" ht="12.75">
      <c r="B209" s="96" t="s">
        <v>764</v>
      </c>
      <c r="C209" s="120"/>
      <c r="D209" s="80" t="s">
        <v>713</v>
      </c>
      <c r="E209" s="80" t="s">
        <v>693</v>
      </c>
      <c r="F209" s="121" t="s">
        <v>765</v>
      </c>
      <c r="G209" s="80"/>
      <c r="H209" s="80"/>
      <c r="I209" s="190">
        <f>I210</f>
        <v>84.7</v>
      </c>
    </row>
    <row r="210" spans="2:9" ht="12" customHeight="1">
      <c r="B210" s="87" t="s">
        <v>219</v>
      </c>
      <c r="C210" s="120"/>
      <c r="D210" s="80" t="s">
        <v>713</v>
      </c>
      <c r="E210" s="80" t="s">
        <v>693</v>
      </c>
      <c r="F210" s="80" t="s">
        <v>790</v>
      </c>
      <c r="G210" s="80"/>
      <c r="H210" s="80"/>
      <c r="I210" s="190">
        <f>I211</f>
        <v>84.7</v>
      </c>
    </row>
    <row r="211" spans="2:9" ht="12.75">
      <c r="B211" s="96" t="s">
        <v>780</v>
      </c>
      <c r="C211" s="122"/>
      <c r="D211" s="80" t="s">
        <v>713</v>
      </c>
      <c r="E211" s="80" t="s">
        <v>693</v>
      </c>
      <c r="F211" s="80" t="s">
        <v>790</v>
      </c>
      <c r="G211" s="80" t="s">
        <v>472</v>
      </c>
      <c r="H211" s="80"/>
      <c r="I211" s="190">
        <f>I212</f>
        <v>84.7</v>
      </c>
    </row>
    <row r="212" spans="2:9" ht="12.75">
      <c r="B212" s="87" t="s">
        <v>791</v>
      </c>
      <c r="C212" s="122"/>
      <c r="D212" s="80" t="s">
        <v>713</v>
      </c>
      <c r="E212" s="80" t="s">
        <v>693</v>
      </c>
      <c r="F212" s="80" t="s">
        <v>790</v>
      </c>
      <c r="G212" s="80" t="s">
        <v>792</v>
      </c>
      <c r="H212" s="80"/>
      <c r="I212" s="186">
        <f>I213</f>
        <v>84.7</v>
      </c>
    </row>
    <row r="213" spans="2:9" ht="12.75">
      <c r="B213" s="87" t="s">
        <v>762</v>
      </c>
      <c r="C213" s="122"/>
      <c r="D213" s="80" t="s">
        <v>713</v>
      </c>
      <c r="E213" s="80" t="s">
        <v>693</v>
      </c>
      <c r="F213" s="80" t="s">
        <v>790</v>
      </c>
      <c r="G213" s="80" t="s">
        <v>792</v>
      </c>
      <c r="H213" s="80">
        <v>2</v>
      </c>
      <c r="I213" s="186">
        <v>84.7</v>
      </c>
    </row>
    <row r="214" spans="2:9" ht="12.75">
      <c r="B214" s="104" t="s">
        <v>476</v>
      </c>
      <c r="C214" s="124" t="s">
        <v>475</v>
      </c>
      <c r="D214" s="80"/>
      <c r="E214" s="80"/>
      <c r="F214" s="80"/>
      <c r="G214" s="80"/>
      <c r="H214" s="80"/>
      <c r="I214" s="185">
        <f>I218+I237+I244</f>
        <v>8114.7</v>
      </c>
    </row>
    <row r="215" spans="2:9" ht="12.75">
      <c r="B215" s="96" t="s">
        <v>762</v>
      </c>
      <c r="C215" s="119"/>
      <c r="D215" s="79"/>
      <c r="E215" s="80"/>
      <c r="F215" s="80"/>
      <c r="G215" s="80"/>
      <c r="H215" s="35">
        <v>2</v>
      </c>
      <c r="I215" s="186">
        <f>I224+I227+I230+I236+I256</f>
        <v>4088.7000000000003</v>
      </c>
    </row>
    <row r="216" spans="2:9" ht="12.75">
      <c r="B216" s="96" t="s">
        <v>739</v>
      </c>
      <c r="C216" s="119"/>
      <c r="D216" s="79"/>
      <c r="E216" s="80"/>
      <c r="F216" s="80"/>
      <c r="G216" s="80"/>
      <c r="H216" s="35">
        <v>3</v>
      </c>
      <c r="I216" s="186">
        <f>I250</f>
        <v>3313.4</v>
      </c>
    </row>
    <row r="217" spans="2:9" ht="12.75">
      <c r="B217" s="96" t="s">
        <v>740</v>
      </c>
      <c r="C217" s="119"/>
      <c r="D217" s="79"/>
      <c r="E217" s="80"/>
      <c r="F217" s="80"/>
      <c r="G217" s="80"/>
      <c r="H217" s="35">
        <v>4</v>
      </c>
      <c r="I217" s="186">
        <f>I243</f>
        <v>712.6</v>
      </c>
    </row>
    <row r="218" spans="2:9" ht="12.75">
      <c r="B218" s="87" t="s">
        <v>339</v>
      </c>
      <c r="C218" s="119"/>
      <c r="D218" s="80" t="s">
        <v>713</v>
      </c>
      <c r="E218" s="80"/>
      <c r="F218" s="80"/>
      <c r="G218" s="80"/>
      <c r="H218" s="35"/>
      <c r="I218" s="186">
        <f>I219+I231</f>
        <v>2088.7000000000003</v>
      </c>
    </row>
    <row r="219" spans="2:9" ht="25.5">
      <c r="B219" s="96" t="s">
        <v>361</v>
      </c>
      <c r="C219" s="123"/>
      <c r="D219" s="80" t="s">
        <v>713</v>
      </c>
      <c r="E219" s="80" t="s">
        <v>717</v>
      </c>
      <c r="F219" s="80"/>
      <c r="G219" s="80"/>
      <c r="H219" s="80"/>
      <c r="I219" s="186">
        <f>I220</f>
        <v>2038.7000000000003</v>
      </c>
    </row>
    <row r="220" spans="2:9" ht="12.75">
      <c r="B220" s="87" t="s">
        <v>764</v>
      </c>
      <c r="C220" s="122"/>
      <c r="D220" s="80" t="s">
        <v>713</v>
      </c>
      <c r="E220" s="80" t="s">
        <v>717</v>
      </c>
      <c r="F220" s="121" t="s">
        <v>765</v>
      </c>
      <c r="G220" s="80"/>
      <c r="H220" s="80"/>
      <c r="I220" s="186">
        <f>I221</f>
        <v>2038.7000000000003</v>
      </c>
    </row>
    <row r="221" spans="2:9" ht="12.75">
      <c r="B221" s="87" t="s">
        <v>773</v>
      </c>
      <c r="C221" s="122"/>
      <c r="D221" s="80" t="s">
        <v>713</v>
      </c>
      <c r="E221" s="80" t="s">
        <v>717</v>
      </c>
      <c r="F221" s="121" t="s">
        <v>774</v>
      </c>
      <c r="G221" s="80"/>
      <c r="H221" s="80"/>
      <c r="I221" s="186">
        <f>I222+I225+I228</f>
        <v>2038.7000000000003</v>
      </c>
    </row>
    <row r="222" spans="2:9" ht="38.25">
      <c r="B222" s="87" t="s">
        <v>768</v>
      </c>
      <c r="C222" s="122"/>
      <c r="D222" s="80" t="s">
        <v>713</v>
      </c>
      <c r="E222" s="80" t="s">
        <v>717</v>
      </c>
      <c r="F222" s="121" t="s">
        <v>774</v>
      </c>
      <c r="G222" s="80" t="s">
        <v>640</v>
      </c>
      <c r="H222" s="80"/>
      <c r="I222" s="186">
        <f>I223</f>
        <v>1756.9</v>
      </c>
    </row>
    <row r="223" spans="2:9" ht="12.75">
      <c r="B223" s="87" t="s">
        <v>769</v>
      </c>
      <c r="C223" s="122"/>
      <c r="D223" s="80" t="s">
        <v>713</v>
      </c>
      <c r="E223" s="80" t="s">
        <v>717</v>
      </c>
      <c r="F223" s="121" t="s">
        <v>774</v>
      </c>
      <c r="G223" s="80" t="s">
        <v>770</v>
      </c>
      <c r="H223" s="80"/>
      <c r="I223" s="186">
        <f>I224</f>
        <v>1756.9</v>
      </c>
    </row>
    <row r="224" spans="2:9" ht="12.75">
      <c r="B224" s="87" t="s">
        <v>762</v>
      </c>
      <c r="C224" s="122"/>
      <c r="D224" s="80" t="s">
        <v>713</v>
      </c>
      <c r="E224" s="80" t="s">
        <v>717</v>
      </c>
      <c r="F224" s="121" t="s">
        <v>774</v>
      </c>
      <c r="G224" s="80" t="s">
        <v>770</v>
      </c>
      <c r="H224" s="80">
        <v>2</v>
      </c>
      <c r="I224" s="186">
        <v>1756.9</v>
      </c>
    </row>
    <row r="225" spans="2:9" ht="12.75">
      <c r="B225" s="96" t="s">
        <v>775</v>
      </c>
      <c r="C225" s="120"/>
      <c r="D225" s="80" t="s">
        <v>713</v>
      </c>
      <c r="E225" s="80" t="s">
        <v>717</v>
      </c>
      <c r="F225" s="121" t="s">
        <v>774</v>
      </c>
      <c r="G225" s="80" t="s">
        <v>776</v>
      </c>
      <c r="H225" s="80"/>
      <c r="I225" s="186">
        <f>I226</f>
        <v>280.9</v>
      </c>
    </row>
    <row r="226" spans="2:9" ht="12.75">
      <c r="B226" s="96" t="s">
        <v>777</v>
      </c>
      <c r="C226" s="120"/>
      <c r="D226" s="80" t="s">
        <v>713</v>
      </c>
      <c r="E226" s="80" t="s">
        <v>717</v>
      </c>
      <c r="F226" s="121" t="s">
        <v>774</v>
      </c>
      <c r="G226" s="80" t="s">
        <v>778</v>
      </c>
      <c r="H226" s="80"/>
      <c r="I226" s="186">
        <f>I227</f>
        <v>280.9</v>
      </c>
    </row>
    <row r="227" spans="2:9" ht="12.75">
      <c r="B227" s="87" t="s">
        <v>762</v>
      </c>
      <c r="C227" s="122"/>
      <c r="D227" s="80" t="s">
        <v>713</v>
      </c>
      <c r="E227" s="80" t="s">
        <v>717</v>
      </c>
      <c r="F227" s="121" t="s">
        <v>774</v>
      </c>
      <c r="G227" s="80" t="s">
        <v>778</v>
      </c>
      <c r="H227" s="80">
        <v>2</v>
      </c>
      <c r="I227" s="186">
        <v>280.9</v>
      </c>
    </row>
    <row r="228" spans="2:9" ht="12.75">
      <c r="B228" s="96" t="s">
        <v>780</v>
      </c>
      <c r="C228" s="120"/>
      <c r="D228" s="80" t="s">
        <v>713</v>
      </c>
      <c r="E228" s="80" t="s">
        <v>717</v>
      </c>
      <c r="F228" s="121" t="s">
        <v>774</v>
      </c>
      <c r="G228" s="80" t="s">
        <v>472</v>
      </c>
      <c r="H228" s="80"/>
      <c r="I228" s="186">
        <f>I229</f>
        <v>0.9</v>
      </c>
    </row>
    <row r="229" spans="2:9" ht="12.75">
      <c r="B229" s="96" t="s">
        <v>781</v>
      </c>
      <c r="C229" s="120"/>
      <c r="D229" s="80" t="s">
        <v>713</v>
      </c>
      <c r="E229" s="80" t="s">
        <v>717</v>
      </c>
      <c r="F229" s="121" t="s">
        <v>774</v>
      </c>
      <c r="G229" s="80" t="s">
        <v>782</v>
      </c>
      <c r="H229" s="80"/>
      <c r="I229" s="187">
        <f>I230</f>
        <v>0.9</v>
      </c>
    </row>
    <row r="230" spans="2:9" ht="12.75">
      <c r="B230" s="87" t="s">
        <v>762</v>
      </c>
      <c r="C230" s="122"/>
      <c r="D230" s="80" t="s">
        <v>713</v>
      </c>
      <c r="E230" s="80" t="s">
        <v>717</v>
      </c>
      <c r="F230" s="121" t="s">
        <v>774</v>
      </c>
      <c r="G230" s="80" t="s">
        <v>782</v>
      </c>
      <c r="H230" s="80">
        <v>2</v>
      </c>
      <c r="I230" s="186">
        <v>0.9</v>
      </c>
    </row>
    <row r="231" spans="2:9" ht="12.75">
      <c r="B231" s="96" t="s">
        <v>340</v>
      </c>
      <c r="C231" s="120"/>
      <c r="D231" s="80" t="s">
        <v>713</v>
      </c>
      <c r="E231" s="80" t="s">
        <v>692</v>
      </c>
      <c r="F231" s="121"/>
      <c r="G231" s="80"/>
      <c r="H231" s="80"/>
      <c r="I231" s="186">
        <f>I232</f>
        <v>50</v>
      </c>
    </row>
    <row r="232" spans="2:9" ht="12.75">
      <c r="B232" s="96" t="s">
        <v>764</v>
      </c>
      <c r="C232" s="120"/>
      <c r="D232" s="80" t="s">
        <v>713</v>
      </c>
      <c r="E232" s="80" t="s">
        <v>692</v>
      </c>
      <c r="F232" s="121" t="s">
        <v>765</v>
      </c>
      <c r="G232" s="80"/>
      <c r="H232" s="80"/>
      <c r="I232" s="186">
        <f>I233</f>
        <v>50</v>
      </c>
    </row>
    <row r="233" spans="2:9" ht="12.75">
      <c r="B233" s="96" t="s">
        <v>217</v>
      </c>
      <c r="C233" s="120"/>
      <c r="D233" s="80" t="s">
        <v>713</v>
      </c>
      <c r="E233" s="80" t="s">
        <v>692</v>
      </c>
      <c r="F233" s="121" t="s">
        <v>279</v>
      </c>
      <c r="G233" s="80"/>
      <c r="H233" s="80"/>
      <c r="I233" s="186">
        <f>I234</f>
        <v>50</v>
      </c>
    </row>
    <row r="234" spans="2:9" ht="12.75">
      <c r="B234" s="96" t="s">
        <v>780</v>
      </c>
      <c r="C234" s="120"/>
      <c r="D234" s="80" t="s">
        <v>713</v>
      </c>
      <c r="E234" s="80" t="s">
        <v>692</v>
      </c>
      <c r="F234" s="121" t="s">
        <v>279</v>
      </c>
      <c r="G234" s="80" t="s">
        <v>472</v>
      </c>
      <c r="H234" s="80"/>
      <c r="I234" s="186">
        <f>I235</f>
        <v>50</v>
      </c>
    </row>
    <row r="235" spans="2:9" ht="12.75">
      <c r="B235" s="96" t="s">
        <v>290</v>
      </c>
      <c r="C235" s="120"/>
      <c r="D235" s="80" t="s">
        <v>713</v>
      </c>
      <c r="E235" s="80" t="s">
        <v>692</v>
      </c>
      <c r="F235" s="121" t="s">
        <v>279</v>
      </c>
      <c r="G235" s="80" t="s">
        <v>291</v>
      </c>
      <c r="H235" s="80"/>
      <c r="I235" s="186">
        <f>I236</f>
        <v>50</v>
      </c>
    </row>
    <row r="236" spans="2:9" ht="12.75">
      <c r="B236" s="87" t="s">
        <v>762</v>
      </c>
      <c r="C236" s="122"/>
      <c r="D236" s="80" t="s">
        <v>713</v>
      </c>
      <c r="E236" s="80" t="s">
        <v>692</v>
      </c>
      <c r="F236" s="121" t="s">
        <v>279</v>
      </c>
      <c r="G236" s="80" t="s">
        <v>291</v>
      </c>
      <c r="H236" s="80">
        <v>2</v>
      </c>
      <c r="I236" s="186">
        <v>50</v>
      </c>
    </row>
    <row r="237" spans="2:9" ht="12.75">
      <c r="B237" s="126" t="s">
        <v>359</v>
      </c>
      <c r="C237" s="127"/>
      <c r="D237" s="80" t="s">
        <v>718</v>
      </c>
      <c r="E237" s="80"/>
      <c r="F237" s="121"/>
      <c r="G237" s="80"/>
      <c r="H237" s="80"/>
      <c r="I237" s="186">
        <f aca="true" t="shared" si="3" ref="I237:I242">I238</f>
        <v>712.6</v>
      </c>
    </row>
    <row r="238" spans="2:9" ht="12.75">
      <c r="B238" s="87" t="s">
        <v>190</v>
      </c>
      <c r="C238" s="122"/>
      <c r="D238" s="80" t="s">
        <v>718</v>
      </c>
      <c r="E238" s="80" t="s">
        <v>189</v>
      </c>
      <c r="F238" s="103"/>
      <c r="G238" s="80"/>
      <c r="H238" s="80"/>
      <c r="I238" s="186">
        <f t="shared" si="3"/>
        <v>712.6</v>
      </c>
    </row>
    <row r="239" spans="2:9" ht="12.75">
      <c r="B239" s="96" t="s">
        <v>764</v>
      </c>
      <c r="C239" s="123"/>
      <c r="D239" s="80" t="s">
        <v>718</v>
      </c>
      <c r="E239" s="80" t="s">
        <v>189</v>
      </c>
      <c r="F239" s="121" t="s">
        <v>765</v>
      </c>
      <c r="G239" s="79"/>
      <c r="H239" s="79"/>
      <c r="I239" s="186">
        <f t="shared" si="3"/>
        <v>712.6</v>
      </c>
    </row>
    <row r="240" spans="2:9" ht="25.5">
      <c r="B240" s="87" t="s">
        <v>4</v>
      </c>
      <c r="C240" s="122"/>
      <c r="D240" s="80" t="s">
        <v>718</v>
      </c>
      <c r="E240" s="80" t="s">
        <v>189</v>
      </c>
      <c r="F240" s="80" t="s">
        <v>5</v>
      </c>
      <c r="G240" s="80"/>
      <c r="H240" s="80"/>
      <c r="I240" s="186">
        <f t="shared" si="3"/>
        <v>712.6</v>
      </c>
    </row>
    <row r="241" spans="2:9" ht="12.75">
      <c r="B241" s="96" t="s">
        <v>292</v>
      </c>
      <c r="C241" s="120"/>
      <c r="D241" s="80" t="s">
        <v>718</v>
      </c>
      <c r="E241" s="80" t="s">
        <v>189</v>
      </c>
      <c r="F241" s="80" t="s">
        <v>5</v>
      </c>
      <c r="G241" s="80" t="s">
        <v>6</v>
      </c>
      <c r="H241" s="80"/>
      <c r="I241" s="186">
        <f t="shared" si="3"/>
        <v>712.6</v>
      </c>
    </row>
    <row r="242" spans="2:9" ht="12.75">
      <c r="B242" s="96" t="s">
        <v>296</v>
      </c>
      <c r="C242" s="120"/>
      <c r="D242" s="80" t="s">
        <v>718</v>
      </c>
      <c r="E242" s="80" t="s">
        <v>189</v>
      </c>
      <c r="F242" s="80" t="s">
        <v>5</v>
      </c>
      <c r="G242" s="80" t="s">
        <v>295</v>
      </c>
      <c r="H242" s="80"/>
      <c r="I242" s="186">
        <f t="shared" si="3"/>
        <v>712.6</v>
      </c>
    </row>
    <row r="243" spans="2:9" ht="12.75">
      <c r="B243" s="87" t="s">
        <v>740</v>
      </c>
      <c r="C243" s="122"/>
      <c r="D243" s="80" t="s">
        <v>718</v>
      </c>
      <c r="E243" s="80" t="s">
        <v>189</v>
      </c>
      <c r="F243" s="80" t="s">
        <v>5</v>
      </c>
      <c r="G243" s="80" t="s">
        <v>295</v>
      </c>
      <c r="H243" s="80" t="s">
        <v>757</v>
      </c>
      <c r="I243" s="187">
        <v>712.6</v>
      </c>
    </row>
    <row r="244" spans="2:9" ht="25.5">
      <c r="B244" s="87" t="s">
        <v>699</v>
      </c>
      <c r="C244" s="122"/>
      <c r="D244" s="80" t="s">
        <v>698</v>
      </c>
      <c r="E244" s="80"/>
      <c r="F244" s="80"/>
      <c r="G244" s="80"/>
      <c r="H244" s="80"/>
      <c r="I244" s="186">
        <f>I245+I251</f>
        <v>5313.4</v>
      </c>
    </row>
    <row r="245" spans="2:9" ht="25.5">
      <c r="B245" s="87" t="s">
        <v>701</v>
      </c>
      <c r="C245" s="122"/>
      <c r="D245" s="80" t="s">
        <v>698</v>
      </c>
      <c r="E245" s="80" t="s">
        <v>700</v>
      </c>
      <c r="F245" s="80"/>
      <c r="G245" s="80"/>
      <c r="H245" s="80"/>
      <c r="I245" s="186">
        <f>I246</f>
        <v>3313.4</v>
      </c>
    </row>
    <row r="246" spans="2:9" ht="12.75">
      <c r="B246" s="96" t="s">
        <v>764</v>
      </c>
      <c r="C246" s="123"/>
      <c r="D246" s="80" t="s">
        <v>698</v>
      </c>
      <c r="E246" s="80" t="s">
        <v>700</v>
      </c>
      <c r="F246" s="80" t="s">
        <v>765</v>
      </c>
      <c r="G246" s="80"/>
      <c r="H246" s="80"/>
      <c r="I246" s="186">
        <f>I247</f>
        <v>3313.4</v>
      </c>
    </row>
    <row r="247" spans="2:9" ht="25.5">
      <c r="B247" s="87" t="s">
        <v>274</v>
      </c>
      <c r="C247" s="122"/>
      <c r="D247" s="80" t="s">
        <v>698</v>
      </c>
      <c r="E247" s="80" t="s">
        <v>700</v>
      </c>
      <c r="F247" s="80" t="s">
        <v>629</v>
      </c>
      <c r="G247" s="80"/>
      <c r="H247" s="80"/>
      <c r="I247" s="186">
        <f>I248</f>
        <v>3313.4</v>
      </c>
    </row>
    <row r="248" spans="2:9" ht="12.75">
      <c r="B248" s="101" t="s">
        <v>292</v>
      </c>
      <c r="C248" s="125"/>
      <c r="D248" s="80" t="s">
        <v>698</v>
      </c>
      <c r="E248" s="80" t="s">
        <v>700</v>
      </c>
      <c r="F248" s="80" t="s">
        <v>629</v>
      </c>
      <c r="G248" s="80" t="s">
        <v>6</v>
      </c>
      <c r="H248" s="80"/>
      <c r="I248" s="186">
        <f>I249</f>
        <v>3313.4</v>
      </c>
    </row>
    <row r="249" spans="2:9" ht="12.75">
      <c r="B249" s="101" t="s">
        <v>288</v>
      </c>
      <c r="C249" s="125"/>
      <c r="D249" s="80" t="s">
        <v>698</v>
      </c>
      <c r="E249" s="80" t="s">
        <v>700</v>
      </c>
      <c r="F249" s="80" t="s">
        <v>629</v>
      </c>
      <c r="G249" s="80" t="s">
        <v>287</v>
      </c>
      <c r="H249" s="80"/>
      <c r="I249" s="187">
        <f>I250</f>
        <v>3313.4</v>
      </c>
    </row>
    <row r="250" spans="2:9" ht="12.75">
      <c r="B250" s="101" t="s">
        <v>739</v>
      </c>
      <c r="C250" s="125"/>
      <c r="D250" s="80" t="s">
        <v>698</v>
      </c>
      <c r="E250" s="80" t="s">
        <v>700</v>
      </c>
      <c r="F250" s="80" t="s">
        <v>629</v>
      </c>
      <c r="G250" s="80" t="s">
        <v>287</v>
      </c>
      <c r="H250" s="80">
        <v>3</v>
      </c>
      <c r="I250" s="187">
        <v>3313.4</v>
      </c>
    </row>
    <row r="251" spans="2:9" ht="12.75">
      <c r="B251" s="87" t="s">
        <v>48</v>
      </c>
      <c r="C251" s="122"/>
      <c r="D251" s="80" t="s">
        <v>698</v>
      </c>
      <c r="E251" s="80" t="s">
        <v>49</v>
      </c>
      <c r="F251" s="80"/>
      <c r="G251" s="80"/>
      <c r="H251" s="80"/>
      <c r="I251" s="187">
        <f>I252</f>
        <v>2000</v>
      </c>
    </row>
    <row r="252" spans="2:9" ht="12.75">
      <c r="B252" s="96" t="s">
        <v>764</v>
      </c>
      <c r="C252" s="123"/>
      <c r="D252" s="80" t="s">
        <v>698</v>
      </c>
      <c r="E252" s="80" t="s">
        <v>49</v>
      </c>
      <c r="F252" s="80" t="s">
        <v>765</v>
      </c>
      <c r="G252" s="80"/>
      <c r="H252" s="80"/>
      <c r="I252" s="187">
        <f>I253</f>
        <v>2000</v>
      </c>
    </row>
    <row r="253" spans="2:9" ht="25.5">
      <c r="B253" s="87" t="s">
        <v>52</v>
      </c>
      <c r="C253" s="122"/>
      <c r="D253" s="80" t="s">
        <v>698</v>
      </c>
      <c r="E253" s="80" t="s">
        <v>49</v>
      </c>
      <c r="F253" s="80" t="s">
        <v>53</v>
      </c>
      <c r="G253" s="80"/>
      <c r="H253" s="80"/>
      <c r="I253" s="187">
        <f>I254</f>
        <v>2000</v>
      </c>
    </row>
    <row r="254" spans="2:9" ht="12.75">
      <c r="B254" s="101" t="s">
        <v>292</v>
      </c>
      <c r="C254" s="125"/>
      <c r="D254" s="80" t="s">
        <v>698</v>
      </c>
      <c r="E254" s="80" t="s">
        <v>49</v>
      </c>
      <c r="F254" s="80" t="s">
        <v>53</v>
      </c>
      <c r="G254" s="80" t="s">
        <v>6</v>
      </c>
      <c r="H254" s="80"/>
      <c r="I254" s="187">
        <f>I255</f>
        <v>2000</v>
      </c>
    </row>
    <row r="255" spans="2:9" ht="25.5">
      <c r="B255" s="101" t="s">
        <v>54</v>
      </c>
      <c r="C255" s="125"/>
      <c r="D255" s="80" t="s">
        <v>698</v>
      </c>
      <c r="E255" s="80" t="s">
        <v>49</v>
      </c>
      <c r="F255" s="80" t="s">
        <v>53</v>
      </c>
      <c r="G255" s="80" t="s">
        <v>55</v>
      </c>
      <c r="H255" s="80"/>
      <c r="I255" s="187">
        <f>I256</f>
        <v>2000</v>
      </c>
    </row>
    <row r="256" spans="2:9" ht="12.75">
      <c r="B256" s="101" t="s">
        <v>762</v>
      </c>
      <c r="C256" s="125"/>
      <c r="D256" s="80" t="s">
        <v>698</v>
      </c>
      <c r="E256" s="80" t="s">
        <v>49</v>
      </c>
      <c r="F256" s="80" t="s">
        <v>53</v>
      </c>
      <c r="G256" s="80" t="s">
        <v>55</v>
      </c>
      <c r="H256" s="80">
        <v>2</v>
      </c>
      <c r="I256" s="187">
        <v>2000</v>
      </c>
    </row>
    <row r="257" spans="2:9" ht="25.5">
      <c r="B257" s="104" t="s">
        <v>519</v>
      </c>
      <c r="C257" s="124" t="s">
        <v>821</v>
      </c>
      <c r="D257" s="80"/>
      <c r="E257" s="80"/>
      <c r="F257" s="80"/>
      <c r="G257" s="80"/>
      <c r="H257" s="80"/>
      <c r="I257" s="185">
        <f>I260</f>
        <v>4316</v>
      </c>
    </row>
    <row r="258" spans="2:9" ht="12.75">
      <c r="B258" s="96" t="s">
        <v>758</v>
      </c>
      <c r="C258" s="124"/>
      <c r="D258" s="80"/>
      <c r="E258" s="80"/>
      <c r="F258" s="80"/>
      <c r="G258" s="80"/>
      <c r="H258" s="80" t="s">
        <v>750</v>
      </c>
      <c r="I258" s="186">
        <f>I266+I270+I274</f>
        <v>1898.6</v>
      </c>
    </row>
    <row r="259" spans="2:9" ht="12.75">
      <c r="B259" s="96" t="s">
        <v>762</v>
      </c>
      <c r="C259" s="122"/>
      <c r="D259" s="80"/>
      <c r="E259" s="80"/>
      <c r="F259" s="80"/>
      <c r="G259" s="80"/>
      <c r="H259" s="80">
        <v>2</v>
      </c>
      <c r="I259" s="186">
        <f>I267+I271</f>
        <v>2417.3999999999996</v>
      </c>
    </row>
    <row r="260" spans="2:9" ht="12.75">
      <c r="B260" s="87" t="s">
        <v>348</v>
      </c>
      <c r="C260" s="122"/>
      <c r="D260" s="80" t="s">
        <v>729</v>
      </c>
      <c r="E260" s="80"/>
      <c r="F260" s="80"/>
      <c r="G260" s="80"/>
      <c r="H260" s="80"/>
      <c r="I260" s="186">
        <f>I261</f>
        <v>4316</v>
      </c>
    </row>
    <row r="261" spans="2:9" ht="12.75">
      <c r="B261" s="87" t="s">
        <v>349</v>
      </c>
      <c r="C261" s="122"/>
      <c r="D261" s="80" t="s">
        <v>729</v>
      </c>
      <c r="E261" s="80" t="s">
        <v>730</v>
      </c>
      <c r="F261" s="80"/>
      <c r="G261" s="80"/>
      <c r="H261" s="80"/>
      <c r="I261" s="186">
        <f>I262</f>
        <v>4316</v>
      </c>
    </row>
    <row r="262" spans="2:9" ht="12.75">
      <c r="B262" s="96" t="s">
        <v>764</v>
      </c>
      <c r="C262" s="123"/>
      <c r="D262" s="80" t="s">
        <v>729</v>
      </c>
      <c r="E262" s="80" t="s">
        <v>730</v>
      </c>
      <c r="F262" s="80" t="s">
        <v>765</v>
      </c>
      <c r="G262" s="80"/>
      <c r="H262" s="80"/>
      <c r="I262" s="186">
        <f>I263</f>
        <v>4316</v>
      </c>
    </row>
    <row r="263" spans="2:9" ht="12.75">
      <c r="B263" s="87" t="s">
        <v>228</v>
      </c>
      <c r="C263" s="122"/>
      <c r="D263" s="80" t="s">
        <v>729</v>
      </c>
      <c r="E263" s="80" t="s">
        <v>730</v>
      </c>
      <c r="F263" s="80" t="s">
        <v>613</v>
      </c>
      <c r="G263" s="80"/>
      <c r="H263" s="80"/>
      <c r="I263" s="187">
        <f>I264+I268+I272</f>
        <v>4316</v>
      </c>
    </row>
    <row r="264" spans="2:9" ht="38.25">
      <c r="B264" s="87" t="s">
        <v>768</v>
      </c>
      <c r="C264" s="122"/>
      <c r="D264" s="80" t="s">
        <v>729</v>
      </c>
      <c r="E264" s="80" t="s">
        <v>730</v>
      </c>
      <c r="F264" s="80" t="s">
        <v>613</v>
      </c>
      <c r="G264" s="80" t="s">
        <v>640</v>
      </c>
      <c r="H264" s="80"/>
      <c r="I264" s="187">
        <f>I265</f>
        <v>3570.2</v>
      </c>
    </row>
    <row r="265" spans="2:9" ht="12.75">
      <c r="B265" s="87" t="s">
        <v>769</v>
      </c>
      <c r="C265" s="122"/>
      <c r="D265" s="80" t="s">
        <v>729</v>
      </c>
      <c r="E265" s="80" t="s">
        <v>730</v>
      </c>
      <c r="F265" s="80" t="s">
        <v>613</v>
      </c>
      <c r="G265" s="80" t="s">
        <v>770</v>
      </c>
      <c r="H265" s="80"/>
      <c r="I265" s="187">
        <f>I266+I267</f>
        <v>3570.2</v>
      </c>
    </row>
    <row r="266" spans="2:9" ht="12.75">
      <c r="B266" s="96" t="s">
        <v>758</v>
      </c>
      <c r="C266" s="122"/>
      <c r="D266" s="80" t="s">
        <v>729</v>
      </c>
      <c r="E266" s="80" t="s">
        <v>730</v>
      </c>
      <c r="F266" s="80" t="s">
        <v>613</v>
      </c>
      <c r="G266" s="80" t="s">
        <v>770</v>
      </c>
      <c r="H266" s="80" t="s">
        <v>750</v>
      </c>
      <c r="I266" s="187">
        <v>1181</v>
      </c>
    </row>
    <row r="267" spans="2:9" ht="12.75">
      <c r="B267" s="87" t="s">
        <v>762</v>
      </c>
      <c r="C267" s="122"/>
      <c r="D267" s="80" t="s">
        <v>729</v>
      </c>
      <c r="E267" s="80" t="s">
        <v>730</v>
      </c>
      <c r="F267" s="80" t="s">
        <v>613</v>
      </c>
      <c r="G267" s="80" t="s">
        <v>770</v>
      </c>
      <c r="H267" s="80">
        <v>2</v>
      </c>
      <c r="I267" s="187">
        <v>2389.2</v>
      </c>
    </row>
    <row r="268" spans="2:9" ht="12.75">
      <c r="B268" s="96" t="s">
        <v>775</v>
      </c>
      <c r="C268" s="120"/>
      <c r="D268" s="80" t="s">
        <v>729</v>
      </c>
      <c r="E268" s="80" t="s">
        <v>730</v>
      </c>
      <c r="F268" s="80" t="s">
        <v>613</v>
      </c>
      <c r="G268" s="80" t="s">
        <v>776</v>
      </c>
      <c r="H268" s="80"/>
      <c r="I268" s="187">
        <f>I269</f>
        <v>740.8000000000001</v>
      </c>
    </row>
    <row r="269" spans="2:9" ht="12.75">
      <c r="B269" s="96" t="s">
        <v>777</v>
      </c>
      <c r="C269" s="120"/>
      <c r="D269" s="80" t="s">
        <v>729</v>
      </c>
      <c r="E269" s="80" t="s">
        <v>730</v>
      </c>
      <c r="F269" s="80" t="s">
        <v>613</v>
      </c>
      <c r="G269" s="80" t="s">
        <v>778</v>
      </c>
      <c r="H269" s="80"/>
      <c r="I269" s="187">
        <f>I270+I271</f>
        <v>740.8000000000001</v>
      </c>
    </row>
    <row r="270" spans="2:9" ht="12.75">
      <c r="B270" s="96" t="s">
        <v>758</v>
      </c>
      <c r="C270" s="120"/>
      <c r="D270" s="80" t="s">
        <v>729</v>
      </c>
      <c r="E270" s="80" t="s">
        <v>730</v>
      </c>
      <c r="F270" s="80" t="s">
        <v>613</v>
      </c>
      <c r="G270" s="80" t="s">
        <v>778</v>
      </c>
      <c r="H270" s="80" t="s">
        <v>750</v>
      </c>
      <c r="I270" s="187">
        <v>712.6</v>
      </c>
    </row>
    <row r="271" spans="2:9" ht="12.75">
      <c r="B271" s="87" t="s">
        <v>762</v>
      </c>
      <c r="C271" s="122"/>
      <c r="D271" s="80" t="s">
        <v>729</v>
      </c>
      <c r="E271" s="80" t="s">
        <v>730</v>
      </c>
      <c r="F271" s="80" t="s">
        <v>613</v>
      </c>
      <c r="G271" s="80" t="s">
        <v>778</v>
      </c>
      <c r="H271" s="80">
        <v>2</v>
      </c>
      <c r="I271" s="187">
        <v>28.2</v>
      </c>
    </row>
    <row r="272" spans="2:9" ht="12.75">
      <c r="B272" s="96" t="s">
        <v>780</v>
      </c>
      <c r="C272" s="122"/>
      <c r="D272" s="80" t="s">
        <v>729</v>
      </c>
      <c r="E272" s="80" t="s">
        <v>730</v>
      </c>
      <c r="F272" s="80" t="s">
        <v>613</v>
      </c>
      <c r="G272" s="80" t="s">
        <v>472</v>
      </c>
      <c r="H272" s="80"/>
      <c r="I272" s="187">
        <f>I273</f>
        <v>5</v>
      </c>
    </row>
    <row r="273" spans="2:9" ht="12.75">
      <c r="B273" s="96" t="s">
        <v>781</v>
      </c>
      <c r="C273" s="122"/>
      <c r="D273" s="80" t="s">
        <v>729</v>
      </c>
      <c r="E273" s="80" t="s">
        <v>730</v>
      </c>
      <c r="F273" s="80" t="s">
        <v>613</v>
      </c>
      <c r="G273" s="80" t="s">
        <v>782</v>
      </c>
      <c r="H273" s="80"/>
      <c r="I273" s="187">
        <f>I274</f>
        <v>5</v>
      </c>
    </row>
    <row r="274" spans="2:9" ht="12.75">
      <c r="B274" s="96" t="s">
        <v>758</v>
      </c>
      <c r="C274" s="122"/>
      <c r="D274" s="80" t="s">
        <v>729</v>
      </c>
      <c r="E274" s="80" t="s">
        <v>730</v>
      </c>
      <c r="F274" s="80" t="s">
        <v>613</v>
      </c>
      <c r="G274" s="80" t="s">
        <v>782</v>
      </c>
      <c r="H274" s="80" t="s">
        <v>750</v>
      </c>
      <c r="I274" s="187">
        <v>5</v>
      </c>
    </row>
    <row r="275" spans="2:9" ht="12.75">
      <c r="B275" s="104" t="s">
        <v>822</v>
      </c>
      <c r="C275" s="124" t="s">
        <v>314</v>
      </c>
      <c r="D275" s="80"/>
      <c r="E275" s="80"/>
      <c r="F275" s="80"/>
      <c r="G275" s="80"/>
      <c r="H275" s="80"/>
      <c r="I275" s="185">
        <f>I279+I318+I325+I466+I527</f>
        <v>122199.5</v>
      </c>
    </row>
    <row r="276" spans="2:9" ht="12.75">
      <c r="B276" s="96" t="s">
        <v>762</v>
      </c>
      <c r="C276" s="122"/>
      <c r="D276" s="80"/>
      <c r="E276" s="80"/>
      <c r="F276" s="80"/>
      <c r="G276" s="80"/>
      <c r="H276" s="80">
        <v>2</v>
      </c>
      <c r="I276" s="186">
        <f>I285+I288+I291+I297+I307+I312+I317+I324+I331+I333+I343+I361+I363+I367+I373+I378+I383+I388+I400+I405+I411+I416+I421+I426+I429+I432+I437+I443+I448+I453+I459+I462+I465+I472+I478+I481+I484+I490+I522+I533</f>
        <v>42318.3</v>
      </c>
    </row>
    <row r="277" spans="2:11" ht="12.75">
      <c r="B277" s="96" t="s">
        <v>739</v>
      </c>
      <c r="C277" s="122"/>
      <c r="D277" s="80"/>
      <c r="E277" s="80"/>
      <c r="F277" s="80"/>
      <c r="G277" s="80"/>
      <c r="H277" s="80">
        <v>3</v>
      </c>
      <c r="I277" s="186">
        <f>I298+I301+I337+I349+I353+I357+I394+I500+I508+I512+I516+I523+I526+I504</f>
        <v>79794.2</v>
      </c>
      <c r="K277" s="88"/>
    </row>
    <row r="278" spans="2:9" ht="12.75">
      <c r="B278" s="96" t="s">
        <v>740</v>
      </c>
      <c r="C278" s="122"/>
      <c r="D278" s="80"/>
      <c r="E278" s="80"/>
      <c r="F278" s="80"/>
      <c r="G278" s="80"/>
      <c r="H278" s="80" t="s">
        <v>757</v>
      </c>
      <c r="I278" s="186">
        <f>I496</f>
        <v>87</v>
      </c>
    </row>
    <row r="279" spans="2:9" ht="12.75">
      <c r="B279" s="87" t="s">
        <v>339</v>
      </c>
      <c r="C279" s="119"/>
      <c r="D279" s="80" t="s">
        <v>713</v>
      </c>
      <c r="E279" s="80"/>
      <c r="F279" s="80"/>
      <c r="G279" s="80"/>
      <c r="H279" s="80"/>
      <c r="I279" s="186">
        <f>I280+I292</f>
        <v>2406.7</v>
      </c>
    </row>
    <row r="280" spans="2:9" ht="25.5">
      <c r="B280" s="96" t="s">
        <v>779</v>
      </c>
      <c r="C280" s="123"/>
      <c r="D280" s="80" t="s">
        <v>713</v>
      </c>
      <c r="E280" s="80" t="s">
        <v>716</v>
      </c>
      <c r="F280" s="121"/>
      <c r="G280" s="80"/>
      <c r="H280" s="80"/>
      <c r="I280" s="186">
        <f>I281</f>
        <v>2101.5</v>
      </c>
    </row>
    <row r="281" spans="2:9" ht="12.75">
      <c r="B281" s="87" t="s">
        <v>764</v>
      </c>
      <c r="C281" s="122"/>
      <c r="D281" s="80" t="s">
        <v>713</v>
      </c>
      <c r="E281" s="80" t="s">
        <v>716</v>
      </c>
      <c r="F281" s="121" t="s">
        <v>765</v>
      </c>
      <c r="G281" s="80"/>
      <c r="H281" s="80"/>
      <c r="I281" s="186">
        <f>I282</f>
        <v>2101.5</v>
      </c>
    </row>
    <row r="282" spans="2:9" ht="12.75">
      <c r="B282" s="87" t="s">
        <v>773</v>
      </c>
      <c r="C282" s="122"/>
      <c r="D282" s="80" t="s">
        <v>713</v>
      </c>
      <c r="E282" s="80" t="s">
        <v>716</v>
      </c>
      <c r="F282" s="121" t="s">
        <v>774</v>
      </c>
      <c r="G282" s="80"/>
      <c r="H282" s="80"/>
      <c r="I282" s="186">
        <f>I283+I286+I289</f>
        <v>2101.5</v>
      </c>
    </row>
    <row r="283" spans="2:9" ht="38.25">
      <c r="B283" s="87" t="s">
        <v>768</v>
      </c>
      <c r="C283" s="122"/>
      <c r="D283" s="80" t="s">
        <v>713</v>
      </c>
      <c r="E283" s="80" t="s">
        <v>716</v>
      </c>
      <c r="F283" s="121" t="s">
        <v>774</v>
      </c>
      <c r="G283" s="80" t="s">
        <v>640</v>
      </c>
      <c r="H283" s="80"/>
      <c r="I283" s="186">
        <f>I284</f>
        <v>2047.4</v>
      </c>
    </row>
    <row r="284" spans="2:9" ht="12.75">
      <c r="B284" s="87" t="s">
        <v>769</v>
      </c>
      <c r="C284" s="122"/>
      <c r="D284" s="80" t="s">
        <v>713</v>
      </c>
      <c r="E284" s="80" t="s">
        <v>716</v>
      </c>
      <c r="F284" s="121" t="s">
        <v>774</v>
      </c>
      <c r="G284" s="80" t="s">
        <v>770</v>
      </c>
      <c r="H284" s="80"/>
      <c r="I284" s="186">
        <f>I285</f>
        <v>2047.4</v>
      </c>
    </row>
    <row r="285" spans="2:9" ht="12.75">
      <c r="B285" s="87" t="s">
        <v>762</v>
      </c>
      <c r="C285" s="122"/>
      <c r="D285" s="80" t="s">
        <v>713</v>
      </c>
      <c r="E285" s="80" t="s">
        <v>716</v>
      </c>
      <c r="F285" s="121" t="s">
        <v>774</v>
      </c>
      <c r="G285" s="80" t="s">
        <v>770</v>
      </c>
      <c r="H285" s="80">
        <v>2</v>
      </c>
      <c r="I285" s="186">
        <v>2047.4</v>
      </c>
    </row>
    <row r="286" spans="2:9" ht="12.75">
      <c r="B286" s="96" t="s">
        <v>775</v>
      </c>
      <c r="C286" s="120"/>
      <c r="D286" s="80" t="s">
        <v>713</v>
      </c>
      <c r="E286" s="80" t="s">
        <v>716</v>
      </c>
      <c r="F286" s="121" t="s">
        <v>774</v>
      </c>
      <c r="G286" s="80" t="s">
        <v>776</v>
      </c>
      <c r="H286" s="80"/>
      <c r="I286" s="186">
        <f>I287</f>
        <v>51.7</v>
      </c>
    </row>
    <row r="287" spans="2:9" ht="12.75">
      <c r="B287" s="96" t="s">
        <v>777</v>
      </c>
      <c r="C287" s="120"/>
      <c r="D287" s="80" t="s">
        <v>713</v>
      </c>
      <c r="E287" s="80" t="s">
        <v>716</v>
      </c>
      <c r="F287" s="121" t="s">
        <v>774</v>
      </c>
      <c r="G287" s="80" t="s">
        <v>778</v>
      </c>
      <c r="H287" s="80"/>
      <c r="I287" s="186">
        <f>I288</f>
        <v>51.7</v>
      </c>
    </row>
    <row r="288" spans="2:9" ht="12.75">
      <c r="B288" s="87" t="s">
        <v>762</v>
      </c>
      <c r="C288" s="122"/>
      <c r="D288" s="80" t="s">
        <v>713</v>
      </c>
      <c r="E288" s="80" t="s">
        <v>716</v>
      </c>
      <c r="F288" s="121" t="s">
        <v>774</v>
      </c>
      <c r="G288" s="80" t="s">
        <v>778</v>
      </c>
      <c r="H288" s="80">
        <v>2</v>
      </c>
      <c r="I288" s="186">
        <v>51.7</v>
      </c>
    </row>
    <row r="289" spans="2:12" ht="12.75">
      <c r="B289" s="96" t="s">
        <v>780</v>
      </c>
      <c r="C289" s="120"/>
      <c r="D289" s="80" t="s">
        <v>713</v>
      </c>
      <c r="E289" s="80" t="s">
        <v>716</v>
      </c>
      <c r="F289" s="121" t="s">
        <v>774</v>
      </c>
      <c r="G289" s="80" t="s">
        <v>472</v>
      </c>
      <c r="H289" s="80"/>
      <c r="I289" s="186">
        <f>I290</f>
        <v>2.4</v>
      </c>
      <c r="L289" s="153"/>
    </row>
    <row r="290" spans="2:9" ht="12.75">
      <c r="B290" s="96" t="s">
        <v>781</v>
      </c>
      <c r="C290" s="120"/>
      <c r="D290" s="80" t="s">
        <v>713</v>
      </c>
      <c r="E290" s="80" t="s">
        <v>716</v>
      </c>
      <c r="F290" s="121" t="s">
        <v>774</v>
      </c>
      <c r="G290" s="80" t="s">
        <v>782</v>
      </c>
      <c r="H290" s="80"/>
      <c r="I290" s="186">
        <f>I291</f>
        <v>2.4</v>
      </c>
    </row>
    <row r="291" spans="2:9" ht="12.75">
      <c r="B291" s="87" t="s">
        <v>762</v>
      </c>
      <c r="C291" s="122"/>
      <c r="D291" s="80" t="s">
        <v>713</v>
      </c>
      <c r="E291" s="80" t="s">
        <v>716</v>
      </c>
      <c r="F291" s="121" t="s">
        <v>774</v>
      </c>
      <c r="G291" s="80" t="s">
        <v>782</v>
      </c>
      <c r="H291" s="80">
        <v>2</v>
      </c>
      <c r="I291" s="186">
        <v>2.4</v>
      </c>
    </row>
    <row r="292" spans="2:9" ht="12.75">
      <c r="B292" s="96" t="s">
        <v>341</v>
      </c>
      <c r="C292" s="120"/>
      <c r="D292" s="80" t="s">
        <v>713</v>
      </c>
      <c r="E292" s="80" t="s">
        <v>693</v>
      </c>
      <c r="F292" s="121"/>
      <c r="G292" s="80"/>
      <c r="H292" s="80"/>
      <c r="I292" s="186">
        <f>I293+I302</f>
        <v>305.2</v>
      </c>
    </row>
    <row r="293" spans="2:9" ht="12.75">
      <c r="B293" s="96" t="s">
        <v>764</v>
      </c>
      <c r="C293" s="120"/>
      <c r="D293" s="80" t="s">
        <v>713</v>
      </c>
      <c r="E293" s="80" t="s">
        <v>693</v>
      </c>
      <c r="F293" s="121" t="s">
        <v>765</v>
      </c>
      <c r="G293" s="80"/>
      <c r="H293" s="80"/>
      <c r="I293" s="186">
        <f>I294</f>
        <v>299.7</v>
      </c>
    </row>
    <row r="294" spans="2:9" ht="38.25">
      <c r="B294" s="96" t="s">
        <v>785</v>
      </c>
      <c r="C294" s="120"/>
      <c r="D294" s="80" t="s">
        <v>713</v>
      </c>
      <c r="E294" s="80" t="s">
        <v>693</v>
      </c>
      <c r="F294" s="115" t="s">
        <v>786</v>
      </c>
      <c r="G294" s="80"/>
      <c r="H294" s="80"/>
      <c r="I294" s="187">
        <f>I295+I299</f>
        <v>299.7</v>
      </c>
    </row>
    <row r="295" spans="2:9" ht="38.25">
      <c r="B295" s="87" t="s">
        <v>768</v>
      </c>
      <c r="C295" s="122"/>
      <c r="D295" s="80" t="s">
        <v>713</v>
      </c>
      <c r="E295" s="80" t="s">
        <v>693</v>
      </c>
      <c r="F295" s="115" t="s">
        <v>786</v>
      </c>
      <c r="G295" s="80" t="s">
        <v>640</v>
      </c>
      <c r="H295" s="80"/>
      <c r="I295" s="187">
        <f>I296</f>
        <v>233.29999999999998</v>
      </c>
    </row>
    <row r="296" spans="2:9" ht="12.75">
      <c r="B296" s="87" t="s">
        <v>769</v>
      </c>
      <c r="C296" s="122"/>
      <c r="D296" s="80" t="s">
        <v>713</v>
      </c>
      <c r="E296" s="80" t="s">
        <v>693</v>
      </c>
      <c r="F296" s="115" t="s">
        <v>786</v>
      </c>
      <c r="G296" s="80" t="s">
        <v>770</v>
      </c>
      <c r="H296" s="80"/>
      <c r="I296" s="187">
        <f>I297+I298</f>
        <v>233.29999999999998</v>
      </c>
    </row>
    <row r="297" spans="2:9" ht="12.75">
      <c r="B297" s="87" t="s">
        <v>762</v>
      </c>
      <c r="C297" s="122"/>
      <c r="D297" s="80" t="s">
        <v>713</v>
      </c>
      <c r="E297" s="80" t="s">
        <v>693</v>
      </c>
      <c r="F297" s="115" t="s">
        <v>786</v>
      </c>
      <c r="G297" s="80" t="s">
        <v>770</v>
      </c>
      <c r="H297" s="80" t="s">
        <v>751</v>
      </c>
      <c r="I297" s="187">
        <v>11.7</v>
      </c>
    </row>
    <row r="298" spans="2:9" ht="12.75">
      <c r="B298" s="87" t="s">
        <v>739</v>
      </c>
      <c r="C298" s="122"/>
      <c r="D298" s="80" t="s">
        <v>713</v>
      </c>
      <c r="E298" s="80" t="s">
        <v>693</v>
      </c>
      <c r="F298" s="115" t="s">
        <v>786</v>
      </c>
      <c r="G298" s="80" t="s">
        <v>770</v>
      </c>
      <c r="H298" s="80">
        <v>3</v>
      </c>
      <c r="I298" s="187">
        <v>221.6</v>
      </c>
    </row>
    <row r="299" spans="2:9" ht="12.75">
      <c r="B299" s="96" t="s">
        <v>775</v>
      </c>
      <c r="C299" s="120"/>
      <c r="D299" s="80" t="s">
        <v>713</v>
      </c>
      <c r="E299" s="80" t="s">
        <v>693</v>
      </c>
      <c r="F299" s="115" t="s">
        <v>786</v>
      </c>
      <c r="G299" s="80" t="s">
        <v>776</v>
      </c>
      <c r="H299" s="80"/>
      <c r="I299" s="187">
        <f>I300</f>
        <v>66.4</v>
      </c>
    </row>
    <row r="300" spans="2:9" ht="12.75">
      <c r="B300" s="96" t="s">
        <v>777</v>
      </c>
      <c r="C300" s="120"/>
      <c r="D300" s="80" t="s">
        <v>713</v>
      </c>
      <c r="E300" s="80" t="s">
        <v>693</v>
      </c>
      <c r="F300" s="115" t="s">
        <v>786</v>
      </c>
      <c r="G300" s="80" t="s">
        <v>778</v>
      </c>
      <c r="H300" s="80"/>
      <c r="I300" s="187">
        <f>I301</f>
        <v>66.4</v>
      </c>
    </row>
    <row r="301" spans="2:9" ht="12.75">
      <c r="B301" s="87" t="s">
        <v>739</v>
      </c>
      <c r="C301" s="122"/>
      <c r="D301" s="80" t="s">
        <v>713</v>
      </c>
      <c r="E301" s="80" t="s">
        <v>693</v>
      </c>
      <c r="F301" s="115" t="s">
        <v>786</v>
      </c>
      <c r="G301" s="80" t="s">
        <v>778</v>
      </c>
      <c r="H301" s="80">
        <v>3</v>
      </c>
      <c r="I301" s="187">
        <v>66.4</v>
      </c>
    </row>
    <row r="302" spans="2:9" ht="25.5">
      <c r="B302" s="87" t="s">
        <v>672</v>
      </c>
      <c r="C302" s="122"/>
      <c r="D302" s="80" t="s">
        <v>713</v>
      </c>
      <c r="E302" s="80" t="s">
        <v>693</v>
      </c>
      <c r="F302" s="97" t="s">
        <v>446</v>
      </c>
      <c r="G302" s="35"/>
      <c r="H302" s="80"/>
      <c r="I302" s="186">
        <f>I303+I308+I313</f>
        <v>5.5</v>
      </c>
    </row>
    <row r="303" spans="2:9" ht="38.25">
      <c r="B303" s="87" t="s">
        <v>673</v>
      </c>
      <c r="C303" s="122"/>
      <c r="D303" s="80" t="s">
        <v>713</v>
      </c>
      <c r="E303" s="80" t="s">
        <v>693</v>
      </c>
      <c r="F303" s="99" t="s">
        <v>1</v>
      </c>
      <c r="G303" s="35"/>
      <c r="H303" s="80"/>
      <c r="I303" s="186">
        <f>I304</f>
        <v>1.5</v>
      </c>
    </row>
    <row r="304" spans="2:9" ht="38.25">
      <c r="B304" s="87" t="s">
        <v>674</v>
      </c>
      <c r="C304" s="122"/>
      <c r="D304" s="80" t="s">
        <v>713</v>
      </c>
      <c r="E304" s="80" t="s">
        <v>693</v>
      </c>
      <c r="F304" s="99" t="s">
        <v>3</v>
      </c>
      <c r="G304" s="35"/>
      <c r="H304" s="80"/>
      <c r="I304" s="186">
        <f>I305</f>
        <v>1.5</v>
      </c>
    </row>
    <row r="305" spans="2:9" ht="12.75">
      <c r="B305" s="96" t="s">
        <v>775</v>
      </c>
      <c r="C305" s="122"/>
      <c r="D305" s="80" t="s">
        <v>713</v>
      </c>
      <c r="E305" s="80" t="s">
        <v>693</v>
      </c>
      <c r="F305" s="99" t="s">
        <v>3</v>
      </c>
      <c r="G305" s="80" t="s">
        <v>776</v>
      </c>
      <c r="H305" s="80"/>
      <c r="I305" s="186">
        <f>I306</f>
        <v>1.5</v>
      </c>
    </row>
    <row r="306" spans="2:9" ht="12.75">
      <c r="B306" s="96" t="s">
        <v>777</v>
      </c>
      <c r="C306" s="122"/>
      <c r="D306" s="80" t="s">
        <v>713</v>
      </c>
      <c r="E306" s="80" t="s">
        <v>693</v>
      </c>
      <c r="F306" s="99" t="s">
        <v>3</v>
      </c>
      <c r="G306" s="80" t="s">
        <v>778</v>
      </c>
      <c r="H306" s="80"/>
      <c r="I306" s="186">
        <f>I307</f>
        <v>1.5</v>
      </c>
    </row>
    <row r="307" spans="2:9" ht="12.75">
      <c r="B307" s="87" t="s">
        <v>762</v>
      </c>
      <c r="C307" s="122"/>
      <c r="D307" s="80" t="s">
        <v>713</v>
      </c>
      <c r="E307" s="80" t="s">
        <v>693</v>
      </c>
      <c r="F307" s="99" t="s">
        <v>3</v>
      </c>
      <c r="G307" s="80" t="s">
        <v>778</v>
      </c>
      <c r="H307" s="80">
        <v>2</v>
      </c>
      <c r="I307" s="186">
        <v>1.5</v>
      </c>
    </row>
    <row r="308" spans="2:9" ht="25.5">
      <c r="B308" s="87" t="s">
        <v>675</v>
      </c>
      <c r="C308" s="129"/>
      <c r="D308" s="80" t="s">
        <v>713</v>
      </c>
      <c r="E308" s="80" t="s">
        <v>693</v>
      </c>
      <c r="F308" s="99" t="s">
        <v>45</v>
      </c>
      <c r="G308" s="35"/>
      <c r="H308" s="80"/>
      <c r="I308" s="186">
        <f>I309</f>
        <v>3</v>
      </c>
    </row>
    <row r="309" spans="2:9" ht="38.25">
      <c r="B309" s="87" t="s">
        <v>676</v>
      </c>
      <c r="C309" s="129"/>
      <c r="D309" s="80" t="s">
        <v>713</v>
      </c>
      <c r="E309" s="80" t="s">
        <v>693</v>
      </c>
      <c r="F309" s="99" t="s">
        <v>498</v>
      </c>
      <c r="G309" s="35"/>
      <c r="H309" s="80"/>
      <c r="I309" s="186">
        <f>I310</f>
        <v>3</v>
      </c>
    </row>
    <row r="310" spans="2:9" ht="12.75">
      <c r="B310" s="96" t="s">
        <v>775</v>
      </c>
      <c r="C310" s="129"/>
      <c r="D310" s="80" t="s">
        <v>713</v>
      </c>
      <c r="E310" s="80" t="s">
        <v>693</v>
      </c>
      <c r="F310" s="99" t="s">
        <v>498</v>
      </c>
      <c r="G310" s="80" t="s">
        <v>776</v>
      </c>
      <c r="H310" s="80"/>
      <c r="I310" s="186">
        <f>I311</f>
        <v>3</v>
      </c>
    </row>
    <row r="311" spans="2:9" ht="12.75">
      <c r="B311" s="96" t="s">
        <v>777</v>
      </c>
      <c r="C311" s="129"/>
      <c r="D311" s="80" t="s">
        <v>713</v>
      </c>
      <c r="E311" s="80" t="s">
        <v>693</v>
      </c>
      <c r="F311" s="99" t="s">
        <v>498</v>
      </c>
      <c r="G311" s="80" t="s">
        <v>778</v>
      </c>
      <c r="H311" s="80"/>
      <c r="I311" s="186">
        <f>I312</f>
        <v>3</v>
      </c>
    </row>
    <row r="312" spans="2:9" ht="12.75">
      <c r="B312" s="87" t="s">
        <v>762</v>
      </c>
      <c r="C312" s="129"/>
      <c r="D312" s="80" t="s">
        <v>713</v>
      </c>
      <c r="E312" s="80" t="s">
        <v>693</v>
      </c>
      <c r="F312" s="99" t="s">
        <v>498</v>
      </c>
      <c r="G312" s="80" t="s">
        <v>778</v>
      </c>
      <c r="H312" s="80">
        <v>2</v>
      </c>
      <c r="I312" s="186">
        <v>3</v>
      </c>
    </row>
    <row r="313" spans="2:9" ht="38.25">
      <c r="B313" s="87" t="s">
        <v>677</v>
      </c>
      <c r="C313" s="129"/>
      <c r="D313" s="80" t="s">
        <v>713</v>
      </c>
      <c r="E313" s="80" t="s">
        <v>693</v>
      </c>
      <c r="F313" s="99" t="s">
        <v>504</v>
      </c>
      <c r="G313" s="35"/>
      <c r="H313" s="80"/>
      <c r="I313" s="186">
        <f>I314</f>
        <v>1</v>
      </c>
    </row>
    <row r="314" spans="2:9" ht="38.25">
      <c r="B314" s="87" t="s">
        <v>678</v>
      </c>
      <c r="C314" s="129"/>
      <c r="D314" s="80" t="s">
        <v>713</v>
      </c>
      <c r="E314" s="80" t="s">
        <v>693</v>
      </c>
      <c r="F314" s="99" t="s">
        <v>506</v>
      </c>
      <c r="G314" s="35"/>
      <c r="H314" s="80"/>
      <c r="I314" s="186">
        <f>I315</f>
        <v>1</v>
      </c>
    </row>
    <row r="315" spans="2:9" ht="12.75">
      <c r="B315" s="96" t="s">
        <v>775</v>
      </c>
      <c r="C315" s="129"/>
      <c r="D315" s="80" t="s">
        <v>713</v>
      </c>
      <c r="E315" s="80" t="s">
        <v>693</v>
      </c>
      <c r="F315" s="99" t="s">
        <v>506</v>
      </c>
      <c r="G315" s="80" t="s">
        <v>776</v>
      </c>
      <c r="H315" s="80"/>
      <c r="I315" s="186">
        <f>I316</f>
        <v>1</v>
      </c>
    </row>
    <row r="316" spans="2:9" ht="12.75">
      <c r="B316" s="96" t="s">
        <v>777</v>
      </c>
      <c r="C316" s="129"/>
      <c r="D316" s="80" t="s">
        <v>713</v>
      </c>
      <c r="E316" s="80" t="s">
        <v>693</v>
      </c>
      <c r="F316" s="99" t="s">
        <v>506</v>
      </c>
      <c r="G316" s="80" t="s">
        <v>778</v>
      </c>
      <c r="H316" s="80"/>
      <c r="I316" s="186">
        <f>I317</f>
        <v>1</v>
      </c>
    </row>
    <row r="317" spans="2:9" ht="12.75">
      <c r="B317" s="87" t="s">
        <v>762</v>
      </c>
      <c r="C317" s="129"/>
      <c r="D317" s="80" t="s">
        <v>713</v>
      </c>
      <c r="E317" s="80" t="s">
        <v>693</v>
      </c>
      <c r="F317" s="99" t="s">
        <v>506</v>
      </c>
      <c r="G317" s="80" t="s">
        <v>778</v>
      </c>
      <c r="H317" s="80">
        <v>2</v>
      </c>
      <c r="I317" s="186">
        <v>1</v>
      </c>
    </row>
    <row r="318" spans="2:9" ht="12.75">
      <c r="B318" s="87" t="s">
        <v>342</v>
      </c>
      <c r="C318" s="122"/>
      <c r="D318" s="80" t="s">
        <v>722</v>
      </c>
      <c r="E318" s="80"/>
      <c r="F318" s="115"/>
      <c r="G318" s="80"/>
      <c r="H318" s="80"/>
      <c r="I318" s="187">
        <f aca="true" t="shared" si="4" ref="I318:I323">I319</f>
        <v>55</v>
      </c>
    </row>
    <row r="319" spans="2:9" ht="12.75">
      <c r="B319" s="87" t="s">
        <v>695</v>
      </c>
      <c r="C319" s="122"/>
      <c r="D319" s="80" t="s">
        <v>722</v>
      </c>
      <c r="E319" s="80" t="s">
        <v>694</v>
      </c>
      <c r="F319" s="80"/>
      <c r="G319" s="80"/>
      <c r="H319" s="80"/>
      <c r="I319" s="186">
        <f t="shared" si="4"/>
        <v>55</v>
      </c>
    </row>
    <row r="320" spans="2:9" ht="25.5">
      <c r="B320" s="87" t="s">
        <v>513</v>
      </c>
      <c r="C320" s="122"/>
      <c r="D320" s="80" t="s">
        <v>722</v>
      </c>
      <c r="E320" s="80" t="s">
        <v>694</v>
      </c>
      <c r="F320" s="80" t="s">
        <v>11</v>
      </c>
      <c r="G320" s="80"/>
      <c r="H320" s="80"/>
      <c r="I320" s="186">
        <f t="shared" si="4"/>
        <v>55</v>
      </c>
    </row>
    <row r="321" spans="2:9" ht="25.5">
      <c r="B321" s="87" t="s">
        <v>514</v>
      </c>
      <c r="C321" s="122"/>
      <c r="D321" s="80" t="s">
        <v>722</v>
      </c>
      <c r="E321" s="80" t="s">
        <v>694</v>
      </c>
      <c r="F321" s="80" t="s">
        <v>12</v>
      </c>
      <c r="G321" s="80"/>
      <c r="H321" s="80"/>
      <c r="I321" s="186">
        <f t="shared" si="4"/>
        <v>55</v>
      </c>
    </row>
    <row r="322" spans="2:9" ht="25.5">
      <c r="B322" s="87" t="s">
        <v>13</v>
      </c>
      <c r="C322" s="122"/>
      <c r="D322" s="80" t="s">
        <v>722</v>
      </c>
      <c r="E322" s="80" t="s">
        <v>694</v>
      </c>
      <c r="F322" s="80" t="s">
        <v>12</v>
      </c>
      <c r="G322" s="80" t="s">
        <v>14</v>
      </c>
      <c r="H322" s="80"/>
      <c r="I322" s="186">
        <f t="shared" si="4"/>
        <v>55</v>
      </c>
    </row>
    <row r="323" spans="2:9" ht="12.75">
      <c r="B323" s="87" t="s">
        <v>210</v>
      </c>
      <c r="C323" s="122"/>
      <c r="D323" s="80" t="s">
        <v>722</v>
      </c>
      <c r="E323" s="80" t="s">
        <v>694</v>
      </c>
      <c r="F323" s="80" t="s">
        <v>12</v>
      </c>
      <c r="G323" s="80" t="s">
        <v>211</v>
      </c>
      <c r="H323" s="80"/>
      <c r="I323" s="186">
        <f t="shared" si="4"/>
        <v>55</v>
      </c>
    </row>
    <row r="324" spans="2:9" ht="12.75">
      <c r="B324" s="87" t="s">
        <v>762</v>
      </c>
      <c r="C324" s="128"/>
      <c r="D324" s="80" t="s">
        <v>722</v>
      </c>
      <c r="E324" s="80" t="s">
        <v>694</v>
      </c>
      <c r="F324" s="80" t="s">
        <v>12</v>
      </c>
      <c r="G324" s="80" t="s">
        <v>211</v>
      </c>
      <c r="H324" s="80">
        <v>2</v>
      </c>
      <c r="I324" s="186">
        <v>55</v>
      </c>
    </row>
    <row r="325" spans="2:9" ht="12.75">
      <c r="B325" s="87" t="s">
        <v>344</v>
      </c>
      <c r="C325" s="122"/>
      <c r="D325" s="80" t="s">
        <v>724</v>
      </c>
      <c r="E325" s="80"/>
      <c r="F325" s="80"/>
      <c r="G325" s="80"/>
      <c r="H325" s="80"/>
      <c r="I325" s="186">
        <f>I326+I344+I389+I454</f>
        <v>113326.2</v>
      </c>
    </row>
    <row r="326" spans="2:9" ht="12.75">
      <c r="B326" s="87" t="s">
        <v>345</v>
      </c>
      <c r="C326" s="122"/>
      <c r="D326" s="80" t="s">
        <v>724</v>
      </c>
      <c r="E326" s="80" t="s">
        <v>725</v>
      </c>
      <c r="F326" s="79"/>
      <c r="G326" s="79"/>
      <c r="H326" s="79"/>
      <c r="I326" s="186">
        <f>I327+I338</f>
        <v>21279.4</v>
      </c>
    </row>
    <row r="327" spans="2:9" ht="12.75">
      <c r="B327" s="96" t="s">
        <v>764</v>
      </c>
      <c r="C327" s="123"/>
      <c r="D327" s="80" t="s">
        <v>724</v>
      </c>
      <c r="E327" s="80" t="s">
        <v>725</v>
      </c>
      <c r="F327" s="121" t="s">
        <v>765</v>
      </c>
      <c r="G327" s="80"/>
      <c r="H327" s="80"/>
      <c r="I327" s="186">
        <f>I328+I334</f>
        <v>21269.4</v>
      </c>
    </row>
    <row r="328" spans="2:9" ht="25.5">
      <c r="B328" s="87" t="s">
        <v>21</v>
      </c>
      <c r="C328" s="122"/>
      <c r="D328" s="80" t="s">
        <v>724</v>
      </c>
      <c r="E328" s="80" t="s">
        <v>725</v>
      </c>
      <c r="F328" s="121" t="s">
        <v>22</v>
      </c>
      <c r="G328" s="80"/>
      <c r="H328" s="80"/>
      <c r="I328" s="186">
        <f>I329</f>
        <v>11769.4</v>
      </c>
    </row>
    <row r="329" spans="2:9" ht="25.5">
      <c r="B329" s="87" t="s">
        <v>13</v>
      </c>
      <c r="C329" s="122"/>
      <c r="D329" s="80" t="s">
        <v>724</v>
      </c>
      <c r="E329" s="80" t="s">
        <v>725</v>
      </c>
      <c r="F329" s="121" t="s">
        <v>22</v>
      </c>
      <c r="G329" s="80" t="s">
        <v>14</v>
      </c>
      <c r="H329" s="80"/>
      <c r="I329" s="186">
        <f>I330+I332</f>
        <v>11769.4</v>
      </c>
    </row>
    <row r="330" spans="2:9" ht="25.5">
      <c r="B330" s="87" t="s">
        <v>294</v>
      </c>
      <c r="C330" s="122"/>
      <c r="D330" s="80" t="s">
        <v>724</v>
      </c>
      <c r="E330" s="80" t="s">
        <v>725</v>
      </c>
      <c r="F330" s="121" t="s">
        <v>22</v>
      </c>
      <c r="G330" s="80" t="s">
        <v>293</v>
      </c>
      <c r="H330" s="80"/>
      <c r="I330" s="186">
        <f>I331</f>
        <v>11420.4</v>
      </c>
    </row>
    <row r="331" spans="2:9" ht="12.75">
      <c r="B331" s="87" t="s">
        <v>762</v>
      </c>
      <c r="C331" s="128"/>
      <c r="D331" s="80" t="s">
        <v>724</v>
      </c>
      <c r="E331" s="80" t="s">
        <v>725</v>
      </c>
      <c r="F331" s="121" t="s">
        <v>22</v>
      </c>
      <c r="G331" s="80" t="s">
        <v>293</v>
      </c>
      <c r="H331" s="80">
        <v>2</v>
      </c>
      <c r="I331" s="187">
        <v>11420.4</v>
      </c>
    </row>
    <row r="332" spans="2:9" ht="12.75">
      <c r="B332" s="87" t="s">
        <v>210</v>
      </c>
      <c r="C332" s="122"/>
      <c r="D332" s="80" t="s">
        <v>724</v>
      </c>
      <c r="E332" s="80" t="s">
        <v>725</v>
      </c>
      <c r="F332" s="121" t="s">
        <v>22</v>
      </c>
      <c r="G332" s="35">
        <v>612</v>
      </c>
      <c r="H332" s="80"/>
      <c r="I332" s="186">
        <f>I333</f>
        <v>349</v>
      </c>
    </row>
    <row r="333" spans="2:9" ht="12.75">
      <c r="B333" s="87" t="s">
        <v>762</v>
      </c>
      <c r="C333" s="128"/>
      <c r="D333" s="80" t="s">
        <v>724</v>
      </c>
      <c r="E333" s="80" t="s">
        <v>725</v>
      </c>
      <c r="F333" s="121" t="s">
        <v>22</v>
      </c>
      <c r="G333" s="35">
        <v>612</v>
      </c>
      <c r="H333" s="80">
        <v>2</v>
      </c>
      <c r="I333" s="186">
        <v>349</v>
      </c>
    </row>
    <row r="334" spans="2:9" ht="76.5">
      <c r="B334" s="96" t="s">
        <v>800</v>
      </c>
      <c r="C334" s="120"/>
      <c r="D334" s="80" t="s">
        <v>724</v>
      </c>
      <c r="E334" s="80" t="s">
        <v>725</v>
      </c>
      <c r="F334" s="115" t="s">
        <v>23</v>
      </c>
      <c r="G334" s="35"/>
      <c r="H334" s="80"/>
      <c r="I334" s="186">
        <f>I335</f>
        <v>9500</v>
      </c>
    </row>
    <row r="335" spans="2:9" ht="25.5">
      <c r="B335" s="87" t="s">
        <v>13</v>
      </c>
      <c r="C335" s="122"/>
      <c r="D335" s="80" t="s">
        <v>724</v>
      </c>
      <c r="E335" s="80" t="s">
        <v>725</v>
      </c>
      <c r="F335" s="115" t="s">
        <v>23</v>
      </c>
      <c r="G335" s="80" t="s">
        <v>14</v>
      </c>
      <c r="H335" s="80"/>
      <c r="I335" s="186">
        <f>I336</f>
        <v>9500</v>
      </c>
    </row>
    <row r="336" spans="2:9" ht="25.5">
      <c r="B336" s="87" t="s">
        <v>294</v>
      </c>
      <c r="C336" s="122"/>
      <c r="D336" s="80" t="s">
        <v>724</v>
      </c>
      <c r="E336" s="80" t="s">
        <v>725</v>
      </c>
      <c r="F336" s="115" t="s">
        <v>23</v>
      </c>
      <c r="G336" s="80" t="s">
        <v>293</v>
      </c>
      <c r="H336" s="80"/>
      <c r="I336" s="186">
        <f>I337</f>
        <v>9500</v>
      </c>
    </row>
    <row r="337" spans="2:9" ht="12.75">
      <c r="B337" s="87" t="s">
        <v>739</v>
      </c>
      <c r="C337" s="128"/>
      <c r="D337" s="80" t="s">
        <v>724</v>
      </c>
      <c r="E337" s="80" t="s">
        <v>725</v>
      </c>
      <c r="F337" s="115" t="s">
        <v>23</v>
      </c>
      <c r="G337" s="80" t="s">
        <v>293</v>
      </c>
      <c r="H337" s="80">
        <v>3</v>
      </c>
      <c r="I337" s="186">
        <v>9500</v>
      </c>
    </row>
    <row r="338" spans="2:9" ht="25.5">
      <c r="B338" s="87" t="s">
        <v>672</v>
      </c>
      <c r="C338" s="128"/>
      <c r="D338" s="80" t="s">
        <v>724</v>
      </c>
      <c r="E338" s="80" t="s">
        <v>725</v>
      </c>
      <c r="F338" s="121" t="s">
        <v>446</v>
      </c>
      <c r="G338" s="35"/>
      <c r="H338" s="80"/>
      <c r="I338" s="186">
        <f>I339</f>
        <v>10</v>
      </c>
    </row>
    <row r="339" spans="2:9" ht="25.5">
      <c r="B339" s="87" t="s">
        <v>675</v>
      </c>
      <c r="C339" s="122"/>
      <c r="D339" s="80" t="s">
        <v>724</v>
      </c>
      <c r="E339" s="80" t="s">
        <v>725</v>
      </c>
      <c r="F339" s="121" t="s">
        <v>45</v>
      </c>
      <c r="G339" s="35"/>
      <c r="H339" s="80"/>
      <c r="I339" s="186">
        <f>I340</f>
        <v>10</v>
      </c>
    </row>
    <row r="340" spans="2:12" ht="38.25">
      <c r="B340" s="87" t="s">
        <v>676</v>
      </c>
      <c r="C340" s="122"/>
      <c r="D340" s="80" t="s">
        <v>724</v>
      </c>
      <c r="E340" s="80" t="s">
        <v>725</v>
      </c>
      <c r="F340" s="115" t="s">
        <v>498</v>
      </c>
      <c r="G340" s="35"/>
      <c r="H340" s="80"/>
      <c r="I340" s="186">
        <f>I341</f>
        <v>10</v>
      </c>
      <c r="L340" s="88"/>
    </row>
    <row r="341" spans="2:9" ht="25.5">
      <c r="B341" s="87" t="s">
        <v>13</v>
      </c>
      <c r="C341" s="122"/>
      <c r="D341" s="80" t="s">
        <v>724</v>
      </c>
      <c r="E341" s="80" t="s">
        <v>725</v>
      </c>
      <c r="F341" s="115" t="s">
        <v>498</v>
      </c>
      <c r="G341" s="80" t="s">
        <v>14</v>
      </c>
      <c r="H341" s="80"/>
      <c r="I341" s="186">
        <f>I342</f>
        <v>10</v>
      </c>
    </row>
    <row r="342" spans="2:9" ht="12.75">
      <c r="B342" s="87" t="s">
        <v>210</v>
      </c>
      <c r="C342" s="122"/>
      <c r="D342" s="80" t="s">
        <v>724</v>
      </c>
      <c r="E342" s="80" t="s">
        <v>725</v>
      </c>
      <c r="F342" s="115" t="s">
        <v>498</v>
      </c>
      <c r="G342" s="35">
        <v>612</v>
      </c>
      <c r="H342" s="80"/>
      <c r="I342" s="186">
        <f>I343</f>
        <v>10</v>
      </c>
    </row>
    <row r="343" spans="2:9" ht="12.75">
      <c r="B343" s="87" t="s">
        <v>762</v>
      </c>
      <c r="C343" s="128"/>
      <c r="D343" s="80" t="s">
        <v>724</v>
      </c>
      <c r="E343" s="80" t="s">
        <v>725</v>
      </c>
      <c r="F343" s="115" t="s">
        <v>498</v>
      </c>
      <c r="G343" s="35">
        <v>612</v>
      </c>
      <c r="H343" s="80">
        <v>2</v>
      </c>
      <c r="I343" s="186">
        <v>10</v>
      </c>
    </row>
    <row r="344" spans="2:9" ht="12.75">
      <c r="B344" s="87" t="s">
        <v>346</v>
      </c>
      <c r="C344" s="122"/>
      <c r="D344" s="80" t="s">
        <v>724</v>
      </c>
      <c r="E344" s="80" t="s">
        <v>726</v>
      </c>
      <c r="F344" s="80"/>
      <c r="G344" s="80"/>
      <c r="H344" s="80"/>
      <c r="I344" s="186">
        <f>I345+I368</f>
        <v>89565.20000000001</v>
      </c>
    </row>
    <row r="345" spans="2:9" ht="12.75">
      <c r="B345" s="96" t="s">
        <v>764</v>
      </c>
      <c r="C345" s="123"/>
      <c r="D345" s="80" t="s">
        <v>724</v>
      </c>
      <c r="E345" s="80" t="s">
        <v>726</v>
      </c>
      <c r="F345" s="121" t="s">
        <v>765</v>
      </c>
      <c r="G345" s="80"/>
      <c r="H345" s="80"/>
      <c r="I345" s="186">
        <f>I346+I350+I354+I358+I364</f>
        <v>88952.6</v>
      </c>
    </row>
    <row r="346" spans="2:12" ht="76.5">
      <c r="B346" s="96" t="s">
        <v>800</v>
      </c>
      <c r="C346" s="120"/>
      <c r="D346" s="80" t="s">
        <v>724</v>
      </c>
      <c r="E346" s="80" t="s">
        <v>726</v>
      </c>
      <c r="F346" s="115" t="s">
        <v>23</v>
      </c>
      <c r="G346" s="35"/>
      <c r="H346" s="80"/>
      <c r="I346" s="186">
        <f>I347</f>
        <v>58470.2</v>
      </c>
      <c r="L346" s="88"/>
    </row>
    <row r="347" spans="2:9" ht="25.5">
      <c r="B347" s="87" t="s">
        <v>13</v>
      </c>
      <c r="C347" s="122"/>
      <c r="D347" s="80" t="s">
        <v>724</v>
      </c>
      <c r="E347" s="80" t="s">
        <v>726</v>
      </c>
      <c r="F347" s="115" t="s">
        <v>23</v>
      </c>
      <c r="G347" s="80" t="s">
        <v>14</v>
      </c>
      <c r="H347" s="80"/>
      <c r="I347" s="186">
        <f>I348</f>
        <v>58470.2</v>
      </c>
    </row>
    <row r="348" spans="2:12" ht="25.5">
      <c r="B348" s="87" t="s">
        <v>294</v>
      </c>
      <c r="C348" s="122"/>
      <c r="D348" s="80" t="s">
        <v>724</v>
      </c>
      <c r="E348" s="80" t="s">
        <v>726</v>
      </c>
      <c r="F348" s="115" t="s">
        <v>23</v>
      </c>
      <c r="G348" s="80" t="s">
        <v>293</v>
      </c>
      <c r="H348" s="80"/>
      <c r="I348" s="186">
        <f>I349</f>
        <v>58470.2</v>
      </c>
      <c r="L348" s="88"/>
    </row>
    <row r="349" spans="2:11" ht="12.75">
      <c r="B349" s="87" t="s">
        <v>739</v>
      </c>
      <c r="C349" s="128"/>
      <c r="D349" s="80" t="s">
        <v>724</v>
      </c>
      <c r="E349" s="80" t="s">
        <v>726</v>
      </c>
      <c r="F349" s="115" t="s">
        <v>23</v>
      </c>
      <c r="G349" s="80" t="s">
        <v>293</v>
      </c>
      <c r="H349" s="80">
        <v>3</v>
      </c>
      <c r="I349" s="186">
        <v>58470.2</v>
      </c>
      <c r="K349" s="88"/>
    </row>
    <row r="350" spans="2:11" ht="33.75" customHeight="1">
      <c r="B350" s="96" t="s">
        <v>275</v>
      </c>
      <c r="C350" s="120"/>
      <c r="D350" s="80" t="s">
        <v>724</v>
      </c>
      <c r="E350" s="80" t="s">
        <v>726</v>
      </c>
      <c r="F350" s="121" t="s">
        <v>499</v>
      </c>
      <c r="G350" s="79"/>
      <c r="H350" s="79"/>
      <c r="I350" s="186">
        <f>I351</f>
        <v>3885.8</v>
      </c>
      <c r="K350" s="88"/>
    </row>
    <row r="351" spans="2:9" ht="25.5">
      <c r="B351" s="87" t="s">
        <v>13</v>
      </c>
      <c r="C351" s="122"/>
      <c r="D351" s="80" t="s">
        <v>724</v>
      </c>
      <c r="E351" s="80" t="s">
        <v>726</v>
      </c>
      <c r="F351" s="121" t="s">
        <v>499</v>
      </c>
      <c r="G351" s="80" t="s">
        <v>14</v>
      </c>
      <c r="H351" s="80"/>
      <c r="I351" s="186">
        <f>I352</f>
        <v>3885.8</v>
      </c>
    </row>
    <row r="352" spans="2:9" ht="25.5">
      <c r="B352" s="87" t="s">
        <v>294</v>
      </c>
      <c r="C352" s="122"/>
      <c r="D352" s="80" t="s">
        <v>724</v>
      </c>
      <c r="E352" s="80" t="s">
        <v>726</v>
      </c>
      <c r="F352" s="121" t="s">
        <v>499</v>
      </c>
      <c r="G352" s="80" t="s">
        <v>293</v>
      </c>
      <c r="H352" s="80"/>
      <c r="I352" s="186">
        <f>I353</f>
        <v>3885.8</v>
      </c>
    </row>
    <row r="353" spans="2:9" ht="12.75">
      <c r="B353" s="87" t="s">
        <v>739</v>
      </c>
      <c r="C353" s="128"/>
      <c r="D353" s="80" t="s">
        <v>724</v>
      </c>
      <c r="E353" s="80" t="s">
        <v>726</v>
      </c>
      <c r="F353" s="121" t="s">
        <v>499</v>
      </c>
      <c r="G353" s="80" t="s">
        <v>293</v>
      </c>
      <c r="H353" s="80">
        <v>3</v>
      </c>
      <c r="I353" s="186">
        <v>3885.8</v>
      </c>
    </row>
    <row r="354" spans="2:9" ht="25.5">
      <c r="B354" s="96" t="s">
        <v>222</v>
      </c>
      <c r="C354" s="120"/>
      <c r="D354" s="80" t="s">
        <v>724</v>
      </c>
      <c r="E354" s="80" t="s">
        <v>726</v>
      </c>
      <c r="F354" s="115" t="s">
        <v>500</v>
      </c>
      <c r="G354" s="121"/>
      <c r="H354" s="79"/>
      <c r="I354" s="186">
        <f>I355</f>
        <v>1877.7</v>
      </c>
    </row>
    <row r="355" spans="2:9" ht="25.5">
      <c r="B355" s="87" t="s">
        <v>13</v>
      </c>
      <c r="C355" s="122"/>
      <c r="D355" s="80" t="s">
        <v>724</v>
      </c>
      <c r="E355" s="80" t="s">
        <v>726</v>
      </c>
      <c r="F355" s="115" t="s">
        <v>500</v>
      </c>
      <c r="G355" s="80" t="s">
        <v>14</v>
      </c>
      <c r="H355" s="80"/>
      <c r="I355" s="186">
        <f>I356</f>
        <v>1877.7</v>
      </c>
    </row>
    <row r="356" spans="2:9" ht="25.5">
      <c r="B356" s="87" t="s">
        <v>294</v>
      </c>
      <c r="C356" s="122"/>
      <c r="D356" s="80" t="s">
        <v>724</v>
      </c>
      <c r="E356" s="80" t="s">
        <v>726</v>
      </c>
      <c r="F356" s="115" t="s">
        <v>500</v>
      </c>
      <c r="G356" s="80" t="s">
        <v>293</v>
      </c>
      <c r="H356" s="80"/>
      <c r="I356" s="186">
        <f>I357</f>
        <v>1877.7</v>
      </c>
    </row>
    <row r="357" spans="2:9" ht="12.75">
      <c r="B357" s="87" t="s">
        <v>739</v>
      </c>
      <c r="C357" s="128"/>
      <c r="D357" s="80" t="s">
        <v>724</v>
      </c>
      <c r="E357" s="80" t="s">
        <v>726</v>
      </c>
      <c r="F357" s="115" t="s">
        <v>500</v>
      </c>
      <c r="G357" s="80" t="s">
        <v>293</v>
      </c>
      <c r="H357" s="80">
        <v>3</v>
      </c>
      <c r="I357" s="186">
        <v>1877.7</v>
      </c>
    </row>
    <row r="358" spans="2:9" ht="25.5">
      <c r="B358" s="87" t="s">
        <v>223</v>
      </c>
      <c r="C358" s="122"/>
      <c r="D358" s="80" t="s">
        <v>724</v>
      </c>
      <c r="E358" s="80" t="s">
        <v>726</v>
      </c>
      <c r="F358" s="121" t="s">
        <v>501</v>
      </c>
      <c r="G358" s="80"/>
      <c r="H358" s="80"/>
      <c r="I358" s="186">
        <f>I359</f>
        <v>21960.4</v>
      </c>
    </row>
    <row r="359" spans="2:9" ht="25.5">
      <c r="B359" s="87" t="s">
        <v>13</v>
      </c>
      <c r="C359" s="122"/>
      <c r="D359" s="80" t="s">
        <v>724</v>
      </c>
      <c r="E359" s="80" t="s">
        <v>726</v>
      </c>
      <c r="F359" s="121" t="s">
        <v>501</v>
      </c>
      <c r="G359" s="80" t="s">
        <v>14</v>
      </c>
      <c r="H359" s="80"/>
      <c r="I359" s="186">
        <f>I360+I362</f>
        <v>21960.4</v>
      </c>
    </row>
    <row r="360" spans="2:9" ht="25.5">
      <c r="B360" s="87" t="s">
        <v>294</v>
      </c>
      <c r="C360" s="122"/>
      <c r="D360" s="80" t="s">
        <v>724</v>
      </c>
      <c r="E360" s="80" t="s">
        <v>726</v>
      </c>
      <c r="F360" s="121" t="s">
        <v>501</v>
      </c>
      <c r="G360" s="80" t="s">
        <v>293</v>
      </c>
      <c r="H360" s="80"/>
      <c r="I360" s="186">
        <f>I361</f>
        <v>21760.4</v>
      </c>
    </row>
    <row r="361" spans="2:9" ht="12.75">
      <c r="B361" s="87" t="s">
        <v>762</v>
      </c>
      <c r="C361" s="128"/>
      <c r="D361" s="80" t="s">
        <v>724</v>
      </c>
      <c r="E361" s="80" t="s">
        <v>726</v>
      </c>
      <c r="F361" s="121" t="s">
        <v>501</v>
      </c>
      <c r="G361" s="80" t="s">
        <v>293</v>
      </c>
      <c r="H361" s="80">
        <v>2</v>
      </c>
      <c r="I361" s="186">
        <v>21760.4</v>
      </c>
    </row>
    <row r="362" spans="2:9" ht="12.75">
      <c r="B362" s="87" t="s">
        <v>210</v>
      </c>
      <c r="C362" s="122"/>
      <c r="D362" s="80" t="s">
        <v>724</v>
      </c>
      <c r="E362" s="80" t="s">
        <v>726</v>
      </c>
      <c r="F362" s="121" t="s">
        <v>501</v>
      </c>
      <c r="G362" s="35">
        <v>612</v>
      </c>
      <c r="H362" s="80"/>
      <c r="I362" s="186">
        <f>I363</f>
        <v>200</v>
      </c>
    </row>
    <row r="363" spans="2:9" ht="12.75">
      <c r="B363" s="87" t="s">
        <v>762</v>
      </c>
      <c r="C363" s="128"/>
      <c r="D363" s="80" t="s">
        <v>724</v>
      </c>
      <c r="E363" s="80" t="s">
        <v>726</v>
      </c>
      <c r="F363" s="121" t="s">
        <v>501</v>
      </c>
      <c r="G363" s="35">
        <v>612</v>
      </c>
      <c r="H363" s="80">
        <v>2</v>
      </c>
      <c r="I363" s="186">
        <v>200</v>
      </c>
    </row>
    <row r="364" spans="2:9" ht="33" customHeight="1">
      <c r="B364" s="87" t="s">
        <v>224</v>
      </c>
      <c r="C364" s="128"/>
      <c r="D364" s="80" t="s">
        <v>724</v>
      </c>
      <c r="E364" s="80" t="s">
        <v>726</v>
      </c>
      <c r="F364" s="121" t="s">
        <v>502</v>
      </c>
      <c r="G364" s="35"/>
      <c r="H364" s="80"/>
      <c r="I364" s="186">
        <f>I365</f>
        <v>2758.5</v>
      </c>
    </row>
    <row r="365" spans="2:9" ht="28.5" customHeight="1">
      <c r="B365" s="87" t="s">
        <v>13</v>
      </c>
      <c r="C365" s="122"/>
      <c r="D365" s="80" t="s">
        <v>724</v>
      </c>
      <c r="E365" s="80" t="s">
        <v>726</v>
      </c>
      <c r="F365" s="121" t="s">
        <v>502</v>
      </c>
      <c r="G365" s="80" t="s">
        <v>14</v>
      </c>
      <c r="H365" s="80"/>
      <c r="I365" s="186">
        <f>I366</f>
        <v>2758.5</v>
      </c>
    </row>
    <row r="366" spans="2:9" ht="25.5">
      <c r="B366" s="87" t="s">
        <v>294</v>
      </c>
      <c r="C366" s="122"/>
      <c r="D366" s="80" t="s">
        <v>724</v>
      </c>
      <c r="E366" s="80" t="s">
        <v>726</v>
      </c>
      <c r="F366" s="121" t="s">
        <v>502</v>
      </c>
      <c r="G366" s="80" t="s">
        <v>293</v>
      </c>
      <c r="H366" s="80"/>
      <c r="I366" s="186">
        <f>I367</f>
        <v>2758.5</v>
      </c>
    </row>
    <row r="367" spans="2:9" ht="12.75">
      <c r="B367" s="87" t="s">
        <v>762</v>
      </c>
      <c r="C367" s="128"/>
      <c r="D367" s="80" t="s">
        <v>724</v>
      </c>
      <c r="E367" s="80" t="s">
        <v>726</v>
      </c>
      <c r="F367" s="121" t="s">
        <v>502</v>
      </c>
      <c r="G367" s="80" t="s">
        <v>293</v>
      </c>
      <c r="H367" s="80">
        <v>2</v>
      </c>
      <c r="I367" s="186">
        <v>2758.5</v>
      </c>
    </row>
    <row r="368" spans="2:9" ht="25.5">
      <c r="B368" s="87" t="s">
        <v>672</v>
      </c>
      <c r="C368" s="128"/>
      <c r="D368" s="80" t="s">
        <v>724</v>
      </c>
      <c r="E368" s="80" t="s">
        <v>726</v>
      </c>
      <c r="F368" s="121" t="s">
        <v>446</v>
      </c>
      <c r="G368" s="35"/>
      <c r="H368" s="80"/>
      <c r="I368" s="186">
        <f>I369+I374+I379+I384</f>
        <v>612.6</v>
      </c>
    </row>
    <row r="369" spans="2:9" ht="38.25">
      <c r="B369" s="87" t="s">
        <v>673</v>
      </c>
      <c r="C369" s="122"/>
      <c r="D369" s="80" t="s">
        <v>724</v>
      </c>
      <c r="E369" s="80" t="s">
        <v>726</v>
      </c>
      <c r="F369" s="115" t="s">
        <v>1</v>
      </c>
      <c r="G369" s="35"/>
      <c r="H369" s="80"/>
      <c r="I369" s="186">
        <f>I370</f>
        <v>26.5</v>
      </c>
    </row>
    <row r="370" spans="2:9" ht="38.25">
      <c r="B370" s="87" t="s">
        <v>252</v>
      </c>
      <c r="C370" s="122"/>
      <c r="D370" s="80" t="s">
        <v>724</v>
      </c>
      <c r="E370" s="80" t="s">
        <v>726</v>
      </c>
      <c r="F370" s="115" t="s">
        <v>3</v>
      </c>
      <c r="G370" s="35"/>
      <c r="H370" s="80"/>
      <c r="I370" s="186">
        <f>I371</f>
        <v>26.5</v>
      </c>
    </row>
    <row r="371" spans="2:9" ht="25.5">
      <c r="B371" s="87" t="s">
        <v>13</v>
      </c>
      <c r="C371" s="122"/>
      <c r="D371" s="80" t="s">
        <v>724</v>
      </c>
      <c r="E371" s="80" t="s">
        <v>726</v>
      </c>
      <c r="F371" s="115" t="s">
        <v>3</v>
      </c>
      <c r="G371" s="35">
        <v>600</v>
      </c>
      <c r="H371" s="80"/>
      <c r="I371" s="186">
        <f>I372</f>
        <v>26.5</v>
      </c>
    </row>
    <row r="372" spans="2:9" ht="12.75">
      <c r="B372" s="87" t="s">
        <v>210</v>
      </c>
      <c r="C372" s="122"/>
      <c r="D372" s="80" t="s">
        <v>724</v>
      </c>
      <c r="E372" s="80" t="s">
        <v>726</v>
      </c>
      <c r="F372" s="115" t="s">
        <v>3</v>
      </c>
      <c r="G372" s="35">
        <v>612</v>
      </c>
      <c r="H372" s="80"/>
      <c r="I372" s="186">
        <f>I373</f>
        <v>26.5</v>
      </c>
    </row>
    <row r="373" spans="2:9" ht="12.75">
      <c r="B373" s="87" t="s">
        <v>762</v>
      </c>
      <c r="C373" s="128"/>
      <c r="D373" s="80" t="s">
        <v>724</v>
      </c>
      <c r="E373" s="80" t="s">
        <v>726</v>
      </c>
      <c r="F373" s="115" t="s">
        <v>3</v>
      </c>
      <c r="G373" s="35">
        <v>612</v>
      </c>
      <c r="H373" s="80">
        <v>2</v>
      </c>
      <c r="I373" s="186">
        <v>26.5</v>
      </c>
    </row>
    <row r="374" spans="2:9" ht="25.5">
      <c r="B374" s="87" t="s">
        <v>675</v>
      </c>
      <c r="C374" s="122"/>
      <c r="D374" s="80" t="s">
        <v>724</v>
      </c>
      <c r="E374" s="80" t="s">
        <v>726</v>
      </c>
      <c r="F374" s="115" t="s">
        <v>45</v>
      </c>
      <c r="G374" s="35"/>
      <c r="H374" s="80"/>
      <c r="I374" s="186">
        <f>I375</f>
        <v>20</v>
      </c>
    </row>
    <row r="375" spans="2:9" ht="38.25">
      <c r="B375" s="87" t="s">
        <v>676</v>
      </c>
      <c r="C375" s="122"/>
      <c r="D375" s="80" t="s">
        <v>724</v>
      </c>
      <c r="E375" s="80" t="s">
        <v>726</v>
      </c>
      <c r="F375" s="115" t="s">
        <v>498</v>
      </c>
      <c r="G375" s="35"/>
      <c r="H375" s="80"/>
      <c r="I375" s="186">
        <f>I376</f>
        <v>20</v>
      </c>
    </row>
    <row r="376" spans="2:9" ht="25.5">
      <c r="B376" s="87" t="s">
        <v>13</v>
      </c>
      <c r="C376" s="122"/>
      <c r="D376" s="80" t="s">
        <v>724</v>
      </c>
      <c r="E376" s="80" t="s">
        <v>726</v>
      </c>
      <c r="F376" s="115" t="s">
        <v>498</v>
      </c>
      <c r="G376" s="80" t="s">
        <v>14</v>
      </c>
      <c r="H376" s="80"/>
      <c r="I376" s="186">
        <f>I377</f>
        <v>20</v>
      </c>
    </row>
    <row r="377" spans="2:9" ht="12.75">
      <c r="B377" s="87" t="s">
        <v>210</v>
      </c>
      <c r="C377" s="122"/>
      <c r="D377" s="80" t="s">
        <v>724</v>
      </c>
      <c r="E377" s="80" t="s">
        <v>726</v>
      </c>
      <c r="F377" s="115" t="s">
        <v>498</v>
      </c>
      <c r="G377" s="35">
        <v>612</v>
      </c>
      <c r="H377" s="80"/>
      <c r="I377" s="186">
        <f>I378</f>
        <v>20</v>
      </c>
    </row>
    <row r="378" spans="2:9" ht="12.75">
      <c r="B378" s="87" t="s">
        <v>762</v>
      </c>
      <c r="C378" s="128"/>
      <c r="D378" s="80" t="s">
        <v>724</v>
      </c>
      <c r="E378" s="80" t="s">
        <v>726</v>
      </c>
      <c r="F378" s="115" t="s">
        <v>498</v>
      </c>
      <c r="G378" s="35">
        <v>612</v>
      </c>
      <c r="H378" s="80">
        <v>2</v>
      </c>
      <c r="I378" s="186">
        <v>20</v>
      </c>
    </row>
    <row r="379" spans="2:9" ht="38.25">
      <c r="B379" s="87" t="s">
        <v>677</v>
      </c>
      <c r="C379" s="122"/>
      <c r="D379" s="80" t="s">
        <v>724</v>
      </c>
      <c r="E379" s="80" t="s">
        <v>726</v>
      </c>
      <c r="F379" s="115" t="s">
        <v>504</v>
      </c>
      <c r="G379" s="35"/>
      <c r="H379" s="80"/>
      <c r="I379" s="186">
        <f>I380</f>
        <v>73</v>
      </c>
    </row>
    <row r="380" spans="2:9" ht="38.25">
      <c r="B380" s="87" t="s">
        <v>678</v>
      </c>
      <c r="C380" s="122"/>
      <c r="D380" s="80" t="s">
        <v>724</v>
      </c>
      <c r="E380" s="80" t="s">
        <v>726</v>
      </c>
      <c r="F380" s="115" t="s">
        <v>506</v>
      </c>
      <c r="G380" s="35"/>
      <c r="H380" s="80"/>
      <c r="I380" s="186">
        <f>I381</f>
        <v>73</v>
      </c>
    </row>
    <row r="381" spans="2:9" ht="25.5">
      <c r="B381" s="87" t="s">
        <v>13</v>
      </c>
      <c r="C381" s="122"/>
      <c r="D381" s="80" t="s">
        <v>724</v>
      </c>
      <c r="E381" s="80" t="s">
        <v>726</v>
      </c>
      <c r="F381" s="115" t="s">
        <v>506</v>
      </c>
      <c r="G381" s="80" t="s">
        <v>14</v>
      </c>
      <c r="H381" s="80"/>
      <c r="I381" s="186">
        <f>I382</f>
        <v>73</v>
      </c>
    </row>
    <row r="382" spans="2:12" ht="12.75">
      <c r="B382" s="87" t="s">
        <v>210</v>
      </c>
      <c r="C382" s="122"/>
      <c r="D382" s="80" t="s">
        <v>724</v>
      </c>
      <c r="E382" s="80" t="s">
        <v>726</v>
      </c>
      <c r="F382" s="115" t="s">
        <v>506</v>
      </c>
      <c r="G382" s="35">
        <v>612</v>
      </c>
      <c r="H382" s="80"/>
      <c r="I382" s="186">
        <f>I383</f>
        <v>73</v>
      </c>
      <c r="L382" s="88"/>
    </row>
    <row r="383" spans="2:9" ht="12.75">
      <c r="B383" s="87" t="s">
        <v>762</v>
      </c>
      <c r="C383" s="128"/>
      <c r="D383" s="80" t="s">
        <v>724</v>
      </c>
      <c r="E383" s="80" t="s">
        <v>726</v>
      </c>
      <c r="F383" s="115" t="s">
        <v>506</v>
      </c>
      <c r="G383" s="35">
        <v>612</v>
      </c>
      <c r="H383" s="80">
        <v>2</v>
      </c>
      <c r="I383" s="186">
        <v>73</v>
      </c>
    </row>
    <row r="384" spans="2:9" ht="38.25">
      <c r="B384" s="87" t="s">
        <v>680</v>
      </c>
      <c r="C384" s="122"/>
      <c r="D384" s="80" t="s">
        <v>724</v>
      </c>
      <c r="E384" s="80" t="s">
        <v>726</v>
      </c>
      <c r="F384" s="115" t="s">
        <v>508</v>
      </c>
      <c r="G384" s="35"/>
      <c r="H384" s="80"/>
      <c r="I384" s="186">
        <f>I385</f>
        <v>493.1</v>
      </c>
    </row>
    <row r="385" spans="2:9" ht="38.25">
      <c r="B385" s="87" t="s">
        <v>253</v>
      </c>
      <c r="C385" s="130"/>
      <c r="D385" s="80" t="s">
        <v>724</v>
      </c>
      <c r="E385" s="80" t="s">
        <v>726</v>
      </c>
      <c r="F385" s="115" t="s">
        <v>520</v>
      </c>
      <c r="G385" s="35"/>
      <c r="H385" s="80"/>
      <c r="I385" s="186">
        <f>I386</f>
        <v>493.1</v>
      </c>
    </row>
    <row r="386" spans="2:9" ht="25.5">
      <c r="B386" s="87" t="s">
        <v>13</v>
      </c>
      <c r="C386" s="122"/>
      <c r="D386" s="80" t="s">
        <v>724</v>
      </c>
      <c r="E386" s="80" t="s">
        <v>726</v>
      </c>
      <c r="F386" s="115" t="s">
        <v>520</v>
      </c>
      <c r="G386" s="80" t="s">
        <v>14</v>
      </c>
      <c r="H386" s="80"/>
      <c r="I386" s="186">
        <f>I387</f>
        <v>493.1</v>
      </c>
    </row>
    <row r="387" spans="2:9" ht="12.75">
      <c r="B387" s="87" t="s">
        <v>210</v>
      </c>
      <c r="C387" s="122"/>
      <c r="D387" s="80" t="s">
        <v>724</v>
      </c>
      <c r="E387" s="80" t="s">
        <v>726</v>
      </c>
      <c r="F387" s="115" t="s">
        <v>520</v>
      </c>
      <c r="G387" s="35">
        <v>612</v>
      </c>
      <c r="H387" s="80"/>
      <c r="I387" s="186">
        <f>I388</f>
        <v>493.1</v>
      </c>
    </row>
    <row r="388" spans="2:9" ht="12.75">
      <c r="B388" s="87" t="s">
        <v>762</v>
      </c>
      <c r="C388" s="128"/>
      <c r="D388" s="80" t="s">
        <v>724</v>
      </c>
      <c r="E388" s="80" t="s">
        <v>726</v>
      </c>
      <c r="F388" s="115" t="s">
        <v>520</v>
      </c>
      <c r="G388" s="35">
        <v>612</v>
      </c>
      <c r="H388" s="80">
        <v>2</v>
      </c>
      <c r="I388" s="186">
        <v>493.1</v>
      </c>
    </row>
    <row r="389" spans="2:9" ht="12.75">
      <c r="B389" s="87" t="s">
        <v>363</v>
      </c>
      <c r="C389" s="122"/>
      <c r="D389" s="80" t="s">
        <v>724</v>
      </c>
      <c r="E389" s="80" t="s">
        <v>727</v>
      </c>
      <c r="F389" s="80"/>
      <c r="G389" s="80"/>
      <c r="H389" s="80"/>
      <c r="I389" s="186">
        <f>I395+I406+I412+I422+I438+I390+I417+I434</f>
        <v>1485.2</v>
      </c>
    </row>
    <row r="390" spans="2:9" ht="12.75">
      <c r="B390" s="96" t="s">
        <v>764</v>
      </c>
      <c r="C390" s="123"/>
      <c r="D390" s="80" t="s">
        <v>724</v>
      </c>
      <c r="E390" s="80" t="s">
        <v>727</v>
      </c>
      <c r="F390" s="115" t="s">
        <v>765</v>
      </c>
      <c r="G390" s="79"/>
      <c r="H390" s="79"/>
      <c r="I390" s="186">
        <f>I391</f>
        <v>83.7</v>
      </c>
    </row>
    <row r="391" spans="2:9" ht="25.5">
      <c r="B391" s="96" t="s">
        <v>225</v>
      </c>
      <c r="C391" s="120"/>
      <c r="D391" s="80" t="s">
        <v>724</v>
      </c>
      <c r="E391" s="80" t="s">
        <v>727</v>
      </c>
      <c r="F391" s="115" t="s">
        <v>521</v>
      </c>
      <c r="G391" s="121"/>
      <c r="H391" s="121"/>
      <c r="I391" s="186">
        <f>I392</f>
        <v>83.7</v>
      </c>
    </row>
    <row r="392" spans="2:9" ht="12.75">
      <c r="B392" s="96" t="s">
        <v>522</v>
      </c>
      <c r="C392" s="120"/>
      <c r="D392" s="80" t="s">
        <v>724</v>
      </c>
      <c r="E392" s="80" t="s">
        <v>727</v>
      </c>
      <c r="F392" s="115" t="s">
        <v>521</v>
      </c>
      <c r="G392" s="121">
        <v>300</v>
      </c>
      <c r="H392" s="121"/>
      <c r="I392" s="186">
        <f>I393</f>
        <v>83.7</v>
      </c>
    </row>
    <row r="393" spans="2:9" ht="12.75">
      <c r="B393" s="96" t="s">
        <v>139</v>
      </c>
      <c r="C393" s="120"/>
      <c r="D393" s="80" t="s">
        <v>724</v>
      </c>
      <c r="E393" s="80" t="s">
        <v>727</v>
      </c>
      <c r="F393" s="115" t="s">
        <v>521</v>
      </c>
      <c r="G393" s="121">
        <v>320</v>
      </c>
      <c r="H393" s="121"/>
      <c r="I393" s="186">
        <f>I394</f>
        <v>83.7</v>
      </c>
    </row>
    <row r="394" spans="2:9" ht="12.75">
      <c r="B394" s="87" t="s">
        <v>739</v>
      </c>
      <c r="C394" s="128"/>
      <c r="D394" s="80" t="s">
        <v>724</v>
      </c>
      <c r="E394" s="80" t="s">
        <v>727</v>
      </c>
      <c r="F394" s="115" t="s">
        <v>521</v>
      </c>
      <c r="G394" s="121">
        <v>320</v>
      </c>
      <c r="H394" s="121">
        <v>3</v>
      </c>
      <c r="I394" s="186">
        <v>83.7</v>
      </c>
    </row>
    <row r="395" spans="2:9" ht="25.5">
      <c r="B395" s="87" t="s">
        <v>523</v>
      </c>
      <c r="C395" s="122"/>
      <c r="D395" s="80" t="s">
        <v>724</v>
      </c>
      <c r="E395" s="80" t="s">
        <v>727</v>
      </c>
      <c r="F395" s="121" t="s">
        <v>524</v>
      </c>
      <c r="G395" s="80"/>
      <c r="H395" s="80"/>
      <c r="I395" s="187">
        <f>I396+I401</f>
        <v>7</v>
      </c>
    </row>
    <row r="396" spans="2:9" ht="38.25">
      <c r="B396" s="87" t="s">
        <v>525</v>
      </c>
      <c r="C396" s="122"/>
      <c r="D396" s="80" t="s">
        <v>724</v>
      </c>
      <c r="E396" s="80" t="s">
        <v>727</v>
      </c>
      <c r="F396" s="121" t="s">
        <v>526</v>
      </c>
      <c r="G396" s="80"/>
      <c r="H396" s="80"/>
      <c r="I396" s="187">
        <f>I397</f>
        <v>1</v>
      </c>
    </row>
    <row r="397" spans="2:9" ht="38.25">
      <c r="B397" s="87" t="s">
        <v>527</v>
      </c>
      <c r="C397" s="122"/>
      <c r="D397" s="80" t="s">
        <v>724</v>
      </c>
      <c r="E397" s="80" t="s">
        <v>727</v>
      </c>
      <c r="F397" s="121" t="s">
        <v>528</v>
      </c>
      <c r="G397" s="35"/>
      <c r="H397" s="80"/>
      <c r="I397" s="187">
        <f>I398</f>
        <v>1</v>
      </c>
    </row>
    <row r="398" spans="2:9" ht="12.75">
      <c r="B398" s="96" t="s">
        <v>775</v>
      </c>
      <c r="C398" s="120"/>
      <c r="D398" s="80" t="s">
        <v>724</v>
      </c>
      <c r="E398" s="80" t="s">
        <v>727</v>
      </c>
      <c r="F398" s="121" t="s">
        <v>528</v>
      </c>
      <c r="G398" s="80" t="s">
        <v>776</v>
      </c>
      <c r="H398" s="80"/>
      <c r="I398" s="187">
        <f>I399</f>
        <v>1</v>
      </c>
    </row>
    <row r="399" spans="2:9" ht="12.75">
      <c r="B399" s="96" t="s">
        <v>777</v>
      </c>
      <c r="C399" s="120"/>
      <c r="D399" s="80" t="s">
        <v>724</v>
      </c>
      <c r="E399" s="80" t="s">
        <v>727</v>
      </c>
      <c r="F399" s="121" t="s">
        <v>528</v>
      </c>
      <c r="G399" s="80" t="s">
        <v>778</v>
      </c>
      <c r="H399" s="80"/>
      <c r="I399" s="187">
        <f>I400</f>
        <v>1</v>
      </c>
    </row>
    <row r="400" spans="2:9" ht="12.75">
      <c r="B400" s="87" t="s">
        <v>762</v>
      </c>
      <c r="C400" s="122"/>
      <c r="D400" s="80" t="s">
        <v>724</v>
      </c>
      <c r="E400" s="80" t="s">
        <v>727</v>
      </c>
      <c r="F400" s="121" t="s">
        <v>528</v>
      </c>
      <c r="G400" s="80" t="s">
        <v>778</v>
      </c>
      <c r="H400" s="80">
        <v>2</v>
      </c>
      <c r="I400" s="187">
        <v>1</v>
      </c>
    </row>
    <row r="401" spans="2:9" ht="38.25">
      <c r="B401" s="87" t="s">
        <v>529</v>
      </c>
      <c r="C401" s="122"/>
      <c r="D401" s="80" t="s">
        <v>724</v>
      </c>
      <c r="E401" s="80" t="s">
        <v>727</v>
      </c>
      <c r="F401" s="121" t="s">
        <v>530</v>
      </c>
      <c r="G401" s="80"/>
      <c r="H401" s="80"/>
      <c r="I401" s="187">
        <f>I402</f>
        <v>6</v>
      </c>
    </row>
    <row r="402" spans="2:9" ht="38.25">
      <c r="B402" s="87" t="s">
        <v>129</v>
      </c>
      <c r="C402" s="122"/>
      <c r="D402" s="80" t="s">
        <v>724</v>
      </c>
      <c r="E402" s="80" t="s">
        <v>727</v>
      </c>
      <c r="F402" s="121" t="s">
        <v>130</v>
      </c>
      <c r="G402" s="80"/>
      <c r="H402" s="80"/>
      <c r="I402" s="187">
        <f>I403</f>
        <v>6</v>
      </c>
    </row>
    <row r="403" spans="2:9" ht="12.75">
      <c r="B403" s="96" t="s">
        <v>775</v>
      </c>
      <c r="C403" s="120"/>
      <c r="D403" s="80" t="s">
        <v>724</v>
      </c>
      <c r="E403" s="80" t="s">
        <v>727</v>
      </c>
      <c r="F403" s="121" t="s">
        <v>130</v>
      </c>
      <c r="G403" s="80" t="s">
        <v>776</v>
      </c>
      <c r="H403" s="80"/>
      <c r="I403" s="187">
        <f>I404</f>
        <v>6</v>
      </c>
    </row>
    <row r="404" spans="2:9" ht="12.75">
      <c r="B404" s="96" t="s">
        <v>777</v>
      </c>
      <c r="C404" s="120"/>
      <c r="D404" s="80" t="s">
        <v>724</v>
      </c>
      <c r="E404" s="80" t="s">
        <v>727</v>
      </c>
      <c r="F404" s="121" t="s">
        <v>130</v>
      </c>
      <c r="G404" s="80" t="s">
        <v>778</v>
      </c>
      <c r="H404" s="80"/>
      <c r="I404" s="187">
        <f>I405</f>
        <v>6</v>
      </c>
    </row>
    <row r="405" spans="2:9" ht="12.75">
      <c r="B405" s="87" t="s">
        <v>762</v>
      </c>
      <c r="C405" s="122"/>
      <c r="D405" s="80" t="s">
        <v>724</v>
      </c>
      <c r="E405" s="80" t="s">
        <v>727</v>
      </c>
      <c r="F405" s="121" t="s">
        <v>130</v>
      </c>
      <c r="G405" s="80" t="s">
        <v>778</v>
      </c>
      <c r="H405" s="80">
        <v>2</v>
      </c>
      <c r="I405" s="187">
        <v>6</v>
      </c>
    </row>
    <row r="406" spans="2:9" ht="25.5">
      <c r="B406" s="87" t="s">
        <v>823</v>
      </c>
      <c r="C406" s="122"/>
      <c r="D406" s="80" t="s">
        <v>724</v>
      </c>
      <c r="E406" s="80" t="s">
        <v>727</v>
      </c>
      <c r="F406" s="121" t="s">
        <v>131</v>
      </c>
      <c r="G406" s="80"/>
      <c r="H406" s="80"/>
      <c r="I406" s="187">
        <f>I407</f>
        <v>6</v>
      </c>
    </row>
    <row r="407" spans="2:9" ht="38.25">
      <c r="B407" s="87" t="s">
        <v>195</v>
      </c>
      <c r="C407" s="130"/>
      <c r="D407" s="80" t="s">
        <v>724</v>
      </c>
      <c r="E407" s="80" t="s">
        <v>727</v>
      </c>
      <c r="F407" s="121" t="s">
        <v>574</v>
      </c>
      <c r="G407" s="80"/>
      <c r="H407" s="80"/>
      <c r="I407" s="187">
        <f>I408</f>
        <v>6</v>
      </c>
    </row>
    <row r="408" spans="2:9" ht="51">
      <c r="B408" s="87" t="s">
        <v>196</v>
      </c>
      <c r="C408" s="130"/>
      <c r="D408" s="80" t="s">
        <v>724</v>
      </c>
      <c r="E408" s="80" t="s">
        <v>727</v>
      </c>
      <c r="F408" s="131" t="s">
        <v>576</v>
      </c>
      <c r="G408" s="80"/>
      <c r="H408" s="80"/>
      <c r="I408" s="187">
        <f>I409</f>
        <v>6</v>
      </c>
    </row>
    <row r="409" spans="2:9" ht="12.75">
      <c r="B409" s="96" t="s">
        <v>775</v>
      </c>
      <c r="C409" s="120"/>
      <c r="D409" s="80" t="s">
        <v>724</v>
      </c>
      <c r="E409" s="80" t="s">
        <v>727</v>
      </c>
      <c r="F409" s="131" t="s">
        <v>576</v>
      </c>
      <c r="G409" s="80" t="s">
        <v>776</v>
      </c>
      <c r="H409" s="80"/>
      <c r="I409" s="187">
        <f>I410</f>
        <v>6</v>
      </c>
    </row>
    <row r="410" spans="2:9" ht="12.75">
      <c r="B410" s="96" t="s">
        <v>777</v>
      </c>
      <c r="C410" s="120"/>
      <c r="D410" s="80" t="s">
        <v>724</v>
      </c>
      <c r="E410" s="80" t="s">
        <v>727</v>
      </c>
      <c r="F410" s="131" t="s">
        <v>576</v>
      </c>
      <c r="G410" s="80" t="s">
        <v>778</v>
      </c>
      <c r="H410" s="80"/>
      <c r="I410" s="187">
        <f>I411</f>
        <v>6</v>
      </c>
    </row>
    <row r="411" spans="2:9" ht="12.75">
      <c r="B411" s="87" t="s">
        <v>762</v>
      </c>
      <c r="C411" s="122"/>
      <c r="D411" s="80" t="s">
        <v>724</v>
      </c>
      <c r="E411" s="80" t="s">
        <v>727</v>
      </c>
      <c r="F411" s="131" t="s">
        <v>576</v>
      </c>
      <c r="G411" s="80" t="s">
        <v>778</v>
      </c>
      <c r="H411" s="80">
        <v>2</v>
      </c>
      <c r="I411" s="187">
        <v>6</v>
      </c>
    </row>
    <row r="412" spans="2:9" ht="25.5">
      <c r="B412" s="87" t="s">
        <v>683</v>
      </c>
      <c r="C412" s="122"/>
      <c r="D412" s="80" t="s">
        <v>724</v>
      </c>
      <c r="E412" s="80" t="s">
        <v>727</v>
      </c>
      <c r="F412" s="121" t="s">
        <v>578</v>
      </c>
      <c r="G412" s="121"/>
      <c r="H412" s="121"/>
      <c r="I412" s="186">
        <f>I413</f>
        <v>73</v>
      </c>
    </row>
    <row r="413" spans="2:9" ht="25.5">
      <c r="B413" s="87" t="s">
        <v>684</v>
      </c>
      <c r="C413" s="122"/>
      <c r="D413" s="80" t="s">
        <v>724</v>
      </c>
      <c r="E413" s="80" t="s">
        <v>727</v>
      </c>
      <c r="F413" s="121" t="s">
        <v>580</v>
      </c>
      <c r="G413" s="121"/>
      <c r="H413" s="121"/>
      <c r="I413" s="186">
        <f>I414</f>
        <v>73</v>
      </c>
    </row>
    <row r="414" spans="2:9" ht="12.75">
      <c r="B414" s="96" t="s">
        <v>775</v>
      </c>
      <c r="C414" s="120"/>
      <c r="D414" s="80" t="s">
        <v>724</v>
      </c>
      <c r="E414" s="80" t="s">
        <v>727</v>
      </c>
      <c r="F414" s="121" t="s">
        <v>580</v>
      </c>
      <c r="G414" s="80" t="s">
        <v>776</v>
      </c>
      <c r="H414" s="80"/>
      <c r="I414" s="186">
        <f>I415</f>
        <v>73</v>
      </c>
    </row>
    <row r="415" spans="2:9" ht="12.75">
      <c r="B415" s="96" t="s">
        <v>777</v>
      </c>
      <c r="C415" s="120"/>
      <c r="D415" s="80" t="s">
        <v>724</v>
      </c>
      <c r="E415" s="80" t="s">
        <v>727</v>
      </c>
      <c r="F415" s="121" t="s">
        <v>580</v>
      </c>
      <c r="G415" s="80" t="s">
        <v>778</v>
      </c>
      <c r="H415" s="80"/>
      <c r="I415" s="186">
        <f>I416</f>
        <v>73</v>
      </c>
    </row>
    <row r="416" spans="2:9" ht="12.75">
      <c r="B416" s="87" t="s">
        <v>762</v>
      </c>
      <c r="C416" s="122"/>
      <c r="D416" s="80" t="s">
        <v>724</v>
      </c>
      <c r="E416" s="80" t="s">
        <v>727</v>
      </c>
      <c r="F416" s="121" t="s">
        <v>580</v>
      </c>
      <c r="G416" s="80" t="s">
        <v>778</v>
      </c>
      <c r="H416" s="80">
        <v>2</v>
      </c>
      <c r="I416" s="186">
        <v>73</v>
      </c>
    </row>
    <row r="417" spans="2:9" ht="25.5">
      <c r="B417" s="87" t="s">
        <v>581</v>
      </c>
      <c r="C417" s="122"/>
      <c r="D417" s="80" t="s">
        <v>724</v>
      </c>
      <c r="E417" s="80" t="s">
        <v>727</v>
      </c>
      <c r="F417" s="80" t="s">
        <v>582</v>
      </c>
      <c r="G417" s="80"/>
      <c r="H417" s="80"/>
      <c r="I417" s="186">
        <f>I418</f>
        <v>1</v>
      </c>
    </row>
    <row r="418" spans="2:9" ht="25.5">
      <c r="B418" s="87" t="s">
        <v>583</v>
      </c>
      <c r="C418" s="122"/>
      <c r="D418" s="80" t="s">
        <v>724</v>
      </c>
      <c r="E418" s="80" t="s">
        <v>727</v>
      </c>
      <c r="F418" s="80" t="s">
        <v>584</v>
      </c>
      <c r="G418" s="80"/>
      <c r="H418" s="80"/>
      <c r="I418" s="186">
        <f>I419</f>
        <v>1</v>
      </c>
    </row>
    <row r="419" spans="2:9" ht="12.75">
      <c r="B419" s="96" t="s">
        <v>775</v>
      </c>
      <c r="C419" s="120"/>
      <c r="D419" s="80" t="s">
        <v>724</v>
      </c>
      <c r="E419" s="80" t="s">
        <v>727</v>
      </c>
      <c r="F419" s="80" t="s">
        <v>584</v>
      </c>
      <c r="G419" s="80" t="s">
        <v>776</v>
      </c>
      <c r="H419" s="80"/>
      <c r="I419" s="186">
        <f>I420</f>
        <v>1</v>
      </c>
    </row>
    <row r="420" spans="2:9" ht="12.75">
      <c r="B420" s="96" t="s">
        <v>777</v>
      </c>
      <c r="C420" s="120"/>
      <c r="D420" s="80" t="s">
        <v>724</v>
      </c>
      <c r="E420" s="80" t="s">
        <v>727</v>
      </c>
      <c r="F420" s="80" t="s">
        <v>584</v>
      </c>
      <c r="G420" s="80" t="s">
        <v>778</v>
      </c>
      <c r="H420" s="80"/>
      <c r="I420" s="186">
        <f>I421</f>
        <v>1</v>
      </c>
    </row>
    <row r="421" spans="2:9" ht="12.75">
      <c r="B421" s="87" t="s">
        <v>762</v>
      </c>
      <c r="C421" s="122"/>
      <c r="D421" s="80" t="s">
        <v>724</v>
      </c>
      <c r="E421" s="80" t="s">
        <v>727</v>
      </c>
      <c r="F421" s="80" t="s">
        <v>584</v>
      </c>
      <c r="G421" s="80" t="s">
        <v>778</v>
      </c>
      <c r="H421" s="80">
        <v>2</v>
      </c>
      <c r="I421" s="186">
        <v>1</v>
      </c>
    </row>
    <row r="422" spans="2:9" ht="25.5">
      <c r="B422" s="87" t="s">
        <v>585</v>
      </c>
      <c r="C422" s="122"/>
      <c r="D422" s="80" t="s">
        <v>724</v>
      </c>
      <c r="E422" s="80" t="s">
        <v>727</v>
      </c>
      <c r="F422" s="80" t="s">
        <v>586</v>
      </c>
      <c r="G422" s="80"/>
      <c r="H422" s="80"/>
      <c r="I422" s="186">
        <f>I423</f>
        <v>1189.5</v>
      </c>
    </row>
    <row r="423" spans="2:9" ht="25.5">
      <c r="B423" s="87" t="s">
        <v>587</v>
      </c>
      <c r="C423" s="122"/>
      <c r="D423" s="80" t="s">
        <v>724</v>
      </c>
      <c r="E423" s="80" t="s">
        <v>727</v>
      </c>
      <c r="F423" s="80" t="s">
        <v>588</v>
      </c>
      <c r="G423" s="79"/>
      <c r="H423" s="80"/>
      <c r="I423" s="186">
        <f>I424+I427+I430</f>
        <v>1189.5</v>
      </c>
    </row>
    <row r="424" spans="2:9" ht="12.75">
      <c r="B424" s="96" t="s">
        <v>775</v>
      </c>
      <c r="C424" s="120"/>
      <c r="D424" s="80" t="s">
        <v>724</v>
      </c>
      <c r="E424" s="80" t="s">
        <v>727</v>
      </c>
      <c r="F424" s="80" t="s">
        <v>588</v>
      </c>
      <c r="G424" s="80" t="s">
        <v>776</v>
      </c>
      <c r="H424" s="80"/>
      <c r="I424" s="186">
        <f>I425</f>
        <v>21.4</v>
      </c>
    </row>
    <row r="425" spans="2:9" ht="12.75">
      <c r="B425" s="96" t="s">
        <v>777</v>
      </c>
      <c r="C425" s="120"/>
      <c r="D425" s="80" t="s">
        <v>724</v>
      </c>
      <c r="E425" s="80" t="s">
        <v>727</v>
      </c>
      <c r="F425" s="80" t="s">
        <v>588</v>
      </c>
      <c r="G425" s="80" t="s">
        <v>778</v>
      </c>
      <c r="H425" s="80"/>
      <c r="I425" s="186">
        <f>I426</f>
        <v>21.4</v>
      </c>
    </row>
    <row r="426" spans="2:9" ht="12.75">
      <c r="B426" s="87" t="s">
        <v>762</v>
      </c>
      <c r="C426" s="122"/>
      <c r="D426" s="80" t="s">
        <v>724</v>
      </c>
      <c r="E426" s="80" t="s">
        <v>727</v>
      </c>
      <c r="F426" s="80" t="s">
        <v>588</v>
      </c>
      <c r="G426" s="80" t="s">
        <v>778</v>
      </c>
      <c r="H426" s="80">
        <v>2</v>
      </c>
      <c r="I426" s="186">
        <v>21.4</v>
      </c>
    </row>
    <row r="427" spans="2:9" ht="12.75">
      <c r="B427" s="96" t="s">
        <v>522</v>
      </c>
      <c r="C427" s="120"/>
      <c r="D427" s="80" t="s">
        <v>724</v>
      </c>
      <c r="E427" s="80" t="s">
        <v>727</v>
      </c>
      <c r="F427" s="80" t="s">
        <v>588</v>
      </c>
      <c r="G427" s="121">
        <v>300</v>
      </c>
      <c r="H427" s="80"/>
      <c r="I427" s="186">
        <f>I428</f>
        <v>83.7</v>
      </c>
    </row>
    <row r="428" spans="2:9" ht="12.75">
      <c r="B428" s="96" t="s">
        <v>139</v>
      </c>
      <c r="C428" s="120"/>
      <c r="D428" s="80" t="s">
        <v>724</v>
      </c>
      <c r="E428" s="80" t="s">
        <v>727</v>
      </c>
      <c r="F428" s="80" t="s">
        <v>588</v>
      </c>
      <c r="G428" s="121">
        <v>320</v>
      </c>
      <c r="H428" s="80"/>
      <c r="I428" s="186">
        <f>I429</f>
        <v>83.7</v>
      </c>
    </row>
    <row r="429" spans="2:9" ht="12.75">
      <c r="B429" s="87" t="s">
        <v>762</v>
      </c>
      <c r="C429" s="128"/>
      <c r="D429" s="80" t="s">
        <v>724</v>
      </c>
      <c r="E429" s="80" t="s">
        <v>727</v>
      </c>
      <c r="F429" s="80" t="s">
        <v>588</v>
      </c>
      <c r="G429" s="121">
        <v>320</v>
      </c>
      <c r="H429" s="80">
        <v>2</v>
      </c>
      <c r="I429" s="186">
        <v>83.7</v>
      </c>
    </row>
    <row r="430" spans="2:9" ht="25.5">
      <c r="B430" s="87" t="s">
        <v>13</v>
      </c>
      <c r="C430" s="122"/>
      <c r="D430" s="80" t="s">
        <v>724</v>
      </c>
      <c r="E430" s="80" t="s">
        <v>727</v>
      </c>
      <c r="F430" s="80" t="s">
        <v>588</v>
      </c>
      <c r="G430" s="80" t="s">
        <v>14</v>
      </c>
      <c r="H430" s="80"/>
      <c r="I430" s="186">
        <f>I431</f>
        <v>1084.4</v>
      </c>
    </row>
    <row r="431" spans="2:9" ht="25.5">
      <c r="B431" s="87" t="s">
        <v>294</v>
      </c>
      <c r="C431" s="122"/>
      <c r="D431" s="80" t="s">
        <v>724</v>
      </c>
      <c r="E431" s="80" t="s">
        <v>727</v>
      </c>
      <c r="F431" s="80" t="s">
        <v>588</v>
      </c>
      <c r="G431" s="80" t="s">
        <v>293</v>
      </c>
      <c r="H431" s="80"/>
      <c r="I431" s="186">
        <f>I432</f>
        <v>1084.4</v>
      </c>
    </row>
    <row r="432" spans="2:9" ht="12.75">
      <c r="B432" s="87" t="s">
        <v>762</v>
      </c>
      <c r="C432" s="128"/>
      <c r="D432" s="80" t="s">
        <v>724</v>
      </c>
      <c r="E432" s="80" t="s">
        <v>727</v>
      </c>
      <c r="F432" s="80" t="s">
        <v>588</v>
      </c>
      <c r="G432" s="80" t="s">
        <v>293</v>
      </c>
      <c r="H432" s="80">
        <v>2</v>
      </c>
      <c r="I432" s="186">
        <v>1084.4</v>
      </c>
    </row>
    <row r="433" spans="2:9" ht="25.5">
      <c r="B433" s="82" t="s">
        <v>254</v>
      </c>
      <c r="C433" s="128"/>
      <c r="D433" s="80" t="s">
        <v>724</v>
      </c>
      <c r="E433" s="80" t="s">
        <v>727</v>
      </c>
      <c r="F433" s="157" t="s">
        <v>518</v>
      </c>
      <c r="G433" s="80"/>
      <c r="H433" s="80"/>
      <c r="I433" s="186">
        <f>I434</f>
        <v>60</v>
      </c>
    </row>
    <row r="434" spans="2:9" ht="38.25">
      <c r="B434" s="82" t="s">
        <v>516</v>
      </c>
      <c r="C434" s="129"/>
      <c r="D434" s="80" t="s">
        <v>724</v>
      </c>
      <c r="E434" s="80" t="s">
        <v>727</v>
      </c>
      <c r="F434" s="157" t="s">
        <v>515</v>
      </c>
      <c r="G434" s="80"/>
      <c r="H434" s="80"/>
      <c r="I434" s="186">
        <f>I435</f>
        <v>60</v>
      </c>
    </row>
    <row r="435" spans="2:9" ht="25.5">
      <c r="B435" s="87" t="s">
        <v>13</v>
      </c>
      <c r="C435" s="129"/>
      <c r="D435" s="80" t="s">
        <v>724</v>
      </c>
      <c r="E435" s="80" t="s">
        <v>727</v>
      </c>
      <c r="F435" s="157" t="s">
        <v>515</v>
      </c>
      <c r="G435" s="80" t="s">
        <v>14</v>
      </c>
      <c r="H435" s="80"/>
      <c r="I435" s="186">
        <f>I436</f>
        <v>60</v>
      </c>
    </row>
    <row r="436" spans="2:9" ht="25.5">
      <c r="B436" s="87" t="s">
        <v>294</v>
      </c>
      <c r="C436" s="129"/>
      <c r="D436" s="80" t="s">
        <v>724</v>
      </c>
      <c r="E436" s="80" t="s">
        <v>727</v>
      </c>
      <c r="F436" s="157" t="s">
        <v>515</v>
      </c>
      <c r="G436" s="80" t="s">
        <v>293</v>
      </c>
      <c r="H436" s="80"/>
      <c r="I436" s="186">
        <f>I437</f>
        <v>60</v>
      </c>
    </row>
    <row r="437" spans="2:9" ht="12.75">
      <c r="B437" s="87" t="s">
        <v>762</v>
      </c>
      <c r="C437" s="129"/>
      <c r="D437" s="80" t="s">
        <v>724</v>
      </c>
      <c r="E437" s="80" t="s">
        <v>727</v>
      </c>
      <c r="F437" s="157" t="s">
        <v>515</v>
      </c>
      <c r="G437" s="80" t="s">
        <v>293</v>
      </c>
      <c r="H437" s="80">
        <v>2</v>
      </c>
      <c r="I437" s="186">
        <v>60</v>
      </c>
    </row>
    <row r="438" spans="2:9" ht="25.5">
      <c r="B438" s="87" t="s">
        <v>685</v>
      </c>
      <c r="C438" s="122"/>
      <c r="D438" s="80" t="s">
        <v>724</v>
      </c>
      <c r="E438" s="80" t="s">
        <v>727</v>
      </c>
      <c r="F438" s="121" t="s">
        <v>590</v>
      </c>
      <c r="G438" s="121"/>
      <c r="H438" s="121"/>
      <c r="I438" s="186">
        <f>I439+I444+I449</f>
        <v>65</v>
      </c>
    </row>
    <row r="439" spans="2:9" ht="38.25">
      <c r="B439" s="87" t="s">
        <v>686</v>
      </c>
      <c r="C439" s="122"/>
      <c r="D439" s="80" t="s">
        <v>724</v>
      </c>
      <c r="E439" s="80" t="s">
        <v>727</v>
      </c>
      <c r="F439" s="121" t="s">
        <v>592</v>
      </c>
      <c r="G439" s="121"/>
      <c r="H439" s="121"/>
      <c r="I439" s="186">
        <f>I440</f>
        <v>35.5</v>
      </c>
    </row>
    <row r="440" spans="2:9" ht="38.25">
      <c r="B440" s="87" t="s">
        <v>687</v>
      </c>
      <c r="C440" s="122"/>
      <c r="D440" s="80" t="s">
        <v>724</v>
      </c>
      <c r="E440" s="80" t="s">
        <v>727</v>
      </c>
      <c r="F440" s="121" t="s">
        <v>594</v>
      </c>
      <c r="G440" s="80"/>
      <c r="H440" s="80"/>
      <c r="I440" s="186">
        <f>I441</f>
        <v>35.5</v>
      </c>
    </row>
    <row r="441" spans="2:9" ht="12.75">
      <c r="B441" s="96" t="s">
        <v>775</v>
      </c>
      <c r="C441" s="120"/>
      <c r="D441" s="80" t="s">
        <v>724</v>
      </c>
      <c r="E441" s="80" t="s">
        <v>727</v>
      </c>
      <c r="F441" s="121" t="s">
        <v>594</v>
      </c>
      <c r="G441" s="80" t="s">
        <v>776</v>
      </c>
      <c r="H441" s="80"/>
      <c r="I441" s="186">
        <f>I442</f>
        <v>35.5</v>
      </c>
    </row>
    <row r="442" spans="2:9" ht="12.75">
      <c r="B442" s="96" t="s">
        <v>777</v>
      </c>
      <c r="C442" s="120"/>
      <c r="D442" s="80" t="s">
        <v>724</v>
      </c>
      <c r="E442" s="80" t="s">
        <v>727</v>
      </c>
      <c r="F442" s="121" t="s">
        <v>594</v>
      </c>
      <c r="G442" s="80" t="s">
        <v>778</v>
      </c>
      <c r="H442" s="80"/>
      <c r="I442" s="186">
        <f>I443</f>
        <v>35.5</v>
      </c>
    </row>
    <row r="443" spans="2:9" ht="12.75">
      <c r="B443" s="87" t="s">
        <v>762</v>
      </c>
      <c r="C443" s="122"/>
      <c r="D443" s="80" t="s">
        <v>724</v>
      </c>
      <c r="E443" s="80" t="s">
        <v>727</v>
      </c>
      <c r="F443" s="121" t="s">
        <v>594</v>
      </c>
      <c r="G443" s="80" t="s">
        <v>778</v>
      </c>
      <c r="H443" s="80">
        <v>2</v>
      </c>
      <c r="I443" s="187">
        <v>35.5</v>
      </c>
    </row>
    <row r="444" spans="2:11" ht="25.5">
      <c r="B444" s="87" t="s">
        <v>688</v>
      </c>
      <c r="C444" s="122"/>
      <c r="D444" s="80" t="s">
        <v>724</v>
      </c>
      <c r="E444" s="80" t="s">
        <v>727</v>
      </c>
      <c r="F444" s="121" t="s">
        <v>596</v>
      </c>
      <c r="G444" s="80"/>
      <c r="H444" s="80"/>
      <c r="I444" s="186">
        <f>I445</f>
        <v>18</v>
      </c>
      <c r="K444" s="88"/>
    </row>
    <row r="445" spans="2:9" ht="38.25">
      <c r="B445" s="87" t="s">
        <v>689</v>
      </c>
      <c r="C445" s="122"/>
      <c r="D445" s="80" t="s">
        <v>724</v>
      </c>
      <c r="E445" s="80" t="s">
        <v>727</v>
      </c>
      <c r="F445" s="121" t="s">
        <v>598</v>
      </c>
      <c r="G445" s="35"/>
      <c r="H445" s="80"/>
      <c r="I445" s="186">
        <f>I446</f>
        <v>18</v>
      </c>
    </row>
    <row r="446" spans="2:9" ht="12.75">
      <c r="B446" s="96" t="s">
        <v>775</v>
      </c>
      <c r="C446" s="120"/>
      <c r="D446" s="80" t="s">
        <v>724</v>
      </c>
      <c r="E446" s="80" t="s">
        <v>727</v>
      </c>
      <c r="F446" s="121" t="s">
        <v>598</v>
      </c>
      <c r="G446" s="80" t="s">
        <v>776</v>
      </c>
      <c r="H446" s="80"/>
      <c r="I446" s="187">
        <f>I447</f>
        <v>18</v>
      </c>
    </row>
    <row r="447" spans="2:9" ht="12.75">
      <c r="B447" s="96" t="s">
        <v>777</v>
      </c>
      <c r="C447" s="120"/>
      <c r="D447" s="80" t="s">
        <v>724</v>
      </c>
      <c r="E447" s="80" t="s">
        <v>727</v>
      </c>
      <c r="F447" s="121" t="s">
        <v>598</v>
      </c>
      <c r="G447" s="80" t="s">
        <v>778</v>
      </c>
      <c r="H447" s="80"/>
      <c r="I447" s="186">
        <f>I448</f>
        <v>18</v>
      </c>
    </row>
    <row r="448" spans="2:9" ht="12.75">
      <c r="B448" s="87" t="s">
        <v>762</v>
      </c>
      <c r="C448" s="122"/>
      <c r="D448" s="80" t="s">
        <v>724</v>
      </c>
      <c r="E448" s="80" t="s">
        <v>727</v>
      </c>
      <c r="F448" s="121" t="s">
        <v>598</v>
      </c>
      <c r="G448" s="80" t="s">
        <v>778</v>
      </c>
      <c r="H448" s="80">
        <v>2</v>
      </c>
      <c r="I448" s="187">
        <v>18</v>
      </c>
    </row>
    <row r="449" spans="2:9" ht="38.25">
      <c r="B449" s="87" t="s">
        <v>250</v>
      </c>
      <c r="C449" s="122"/>
      <c r="D449" s="80" t="s">
        <v>724</v>
      </c>
      <c r="E449" s="80" t="s">
        <v>727</v>
      </c>
      <c r="F449" s="121" t="s">
        <v>600</v>
      </c>
      <c r="G449" s="80"/>
      <c r="H449" s="80"/>
      <c r="I449" s="187">
        <f>I450</f>
        <v>11.5</v>
      </c>
    </row>
    <row r="450" spans="2:9" ht="38.25">
      <c r="B450" s="87" t="s">
        <v>251</v>
      </c>
      <c r="C450" s="122"/>
      <c r="D450" s="80" t="s">
        <v>724</v>
      </c>
      <c r="E450" s="80" t="s">
        <v>727</v>
      </c>
      <c r="F450" s="121" t="s">
        <v>610</v>
      </c>
      <c r="G450" s="35"/>
      <c r="H450" s="80"/>
      <c r="I450" s="187">
        <f>I451</f>
        <v>11.5</v>
      </c>
    </row>
    <row r="451" spans="2:9" ht="12.75">
      <c r="B451" s="96" t="s">
        <v>775</v>
      </c>
      <c r="C451" s="120"/>
      <c r="D451" s="80" t="s">
        <v>724</v>
      </c>
      <c r="E451" s="80" t="s">
        <v>727</v>
      </c>
      <c r="F451" s="121" t="s">
        <v>610</v>
      </c>
      <c r="G451" s="80" t="s">
        <v>776</v>
      </c>
      <c r="H451" s="80"/>
      <c r="I451" s="187">
        <f>I452</f>
        <v>11.5</v>
      </c>
    </row>
    <row r="452" spans="2:9" ht="12.75">
      <c r="B452" s="96" t="s">
        <v>777</v>
      </c>
      <c r="C452" s="120"/>
      <c r="D452" s="80" t="s">
        <v>724</v>
      </c>
      <c r="E452" s="80" t="s">
        <v>727</v>
      </c>
      <c r="F452" s="121" t="s">
        <v>610</v>
      </c>
      <c r="G452" s="80" t="s">
        <v>778</v>
      </c>
      <c r="H452" s="80"/>
      <c r="I452" s="187">
        <f>I453</f>
        <v>11.5</v>
      </c>
    </row>
    <row r="453" spans="2:9" ht="12.75">
      <c r="B453" s="87" t="s">
        <v>762</v>
      </c>
      <c r="C453" s="122"/>
      <c r="D453" s="80" t="s">
        <v>724</v>
      </c>
      <c r="E453" s="80" t="s">
        <v>727</v>
      </c>
      <c r="F453" s="121" t="s">
        <v>610</v>
      </c>
      <c r="G453" s="80" t="s">
        <v>778</v>
      </c>
      <c r="H453" s="80">
        <v>2</v>
      </c>
      <c r="I453" s="187">
        <v>11.5</v>
      </c>
    </row>
    <row r="454" spans="2:9" ht="12.75">
      <c r="B454" s="132" t="s">
        <v>347</v>
      </c>
      <c r="C454" s="133"/>
      <c r="D454" s="80" t="s">
        <v>724</v>
      </c>
      <c r="E454" s="80" t="s">
        <v>728</v>
      </c>
      <c r="F454" s="80"/>
      <c r="G454" s="80"/>
      <c r="H454" s="80"/>
      <c r="I454" s="186">
        <f>I455</f>
        <v>996.4</v>
      </c>
    </row>
    <row r="455" spans="2:9" ht="12.75">
      <c r="B455" s="96" t="s">
        <v>764</v>
      </c>
      <c r="C455" s="123"/>
      <c r="D455" s="80" t="s">
        <v>724</v>
      </c>
      <c r="E455" s="80" t="s">
        <v>728</v>
      </c>
      <c r="F455" s="80" t="s">
        <v>765</v>
      </c>
      <c r="G455" s="80"/>
      <c r="H455" s="80"/>
      <c r="I455" s="186">
        <f>I456</f>
        <v>996.4</v>
      </c>
    </row>
    <row r="456" spans="2:9" ht="38.25">
      <c r="B456" s="87" t="s">
        <v>226</v>
      </c>
      <c r="C456" s="122"/>
      <c r="D456" s="80" t="s">
        <v>724</v>
      </c>
      <c r="E456" s="80" t="s">
        <v>728</v>
      </c>
      <c r="F456" s="80" t="s">
        <v>611</v>
      </c>
      <c r="G456" s="80"/>
      <c r="H456" s="80"/>
      <c r="I456" s="186">
        <f>I457+I460+I463</f>
        <v>996.4</v>
      </c>
    </row>
    <row r="457" spans="2:9" ht="38.25">
      <c r="B457" s="87" t="s">
        <v>768</v>
      </c>
      <c r="C457" s="122"/>
      <c r="D457" s="80" t="s">
        <v>724</v>
      </c>
      <c r="E457" s="80" t="s">
        <v>728</v>
      </c>
      <c r="F457" s="80" t="s">
        <v>611</v>
      </c>
      <c r="G457" s="80" t="s">
        <v>640</v>
      </c>
      <c r="H457" s="80"/>
      <c r="I457" s="186">
        <f>I458</f>
        <v>794.2</v>
      </c>
    </row>
    <row r="458" spans="2:9" ht="12.75">
      <c r="B458" s="87" t="s">
        <v>769</v>
      </c>
      <c r="C458" s="122"/>
      <c r="D458" s="80" t="s">
        <v>724</v>
      </c>
      <c r="E458" s="80" t="s">
        <v>728</v>
      </c>
      <c r="F458" s="80" t="s">
        <v>611</v>
      </c>
      <c r="G458" s="80" t="s">
        <v>770</v>
      </c>
      <c r="H458" s="80"/>
      <c r="I458" s="186">
        <f>I459</f>
        <v>794.2</v>
      </c>
    </row>
    <row r="459" spans="2:9" ht="12.75">
      <c r="B459" s="87" t="s">
        <v>762</v>
      </c>
      <c r="C459" s="122"/>
      <c r="D459" s="80" t="s">
        <v>724</v>
      </c>
      <c r="E459" s="80" t="s">
        <v>728</v>
      </c>
      <c r="F459" s="80" t="s">
        <v>611</v>
      </c>
      <c r="G459" s="80" t="s">
        <v>770</v>
      </c>
      <c r="H459" s="80">
        <v>2</v>
      </c>
      <c r="I459" s="187">
        <v>794.2</v>
      </c>
    </row>
    <row r="460" spans="2:9" ht="12.75">
      <c r="B460" s="96" t="s">
        <v>775</v>
      </c>
      <c r="C460" s="120"/>
      <c r="D460" s="80" t="s">
        <v>724</v>
      </c>
      <c r="E460" s="80" t="s">
        <v>728</v>
      </c>
      <c r="F460" s="80" t="s">
        <v>611</v>
      </c>
      <c r="G460" s="80" t="s">
        <v>776</v>
      </c>
      <c r="H460" s="80"/>
      <c r="I460" s="187">
        <f>I461</f>
        <v>200.8</v>
      </c>
    </row>
    <row r="461" spans="2:9" ht="12.75">
      <c r="B461" s="96" t="s">
        <v>777</v>
      </c>
      <c r="C461" s="120"/>
      <c r="D461" s="80" t="s">
        <v>724</v>
      </c>
      <c r="E461" s="80" t="s">
        <v>728</v>
      </c>
      <c r="F461" s="80" t="s">
        <v>611</v>
      </c>
      <c r="G461" s="80" t="s">
        <v>778</v>
      </c>
      <c r="H461" s="80"/>
      <c r="I461" s="187">
        <f>I462</f>
        <v>200.8</v>
      </c>
    </row>
    <row r="462" spans="2:9" ht="12.75">
      <c r="B462" s="87" t="s">
        <v>762</v>
      </c>
      <c r="C462" s="122"/>
      <c r="D462" s="80" t="s">
        <v>724</v>
      </c>
      <c r="E462" s="80" t="s">
        <v>728</v>
      </c>
      <c r="F462" s="80" t="s">
        <v>611</v>
      </c>
      <c r="G462" s="80" t="s">
        <v>778</v>
      </c>
      <c r="H462" s="80">
        <v>2</v>
      </c>
      <c r="I462" s="187">
        <v>200.8</v>
      </c>
    </row>
    <row r="463" spans="2:9" ht="12.75">
      <c r="B463" s="96" t="s">
        <v>780</v>
      </c>
      <c r="C463" s="120"/>
      <c r="D463" s="80" t="s">
        <v>724</v>
      </c>
      <c r="E463" s="80" t="s">
        <v>728</v>
      </c>
      <c r="F463" s="80" t="s">
        <v>611</v>
      </c>
      <c r="G463" s="80" t="s">
        <v>472</v>
      </c>
      <c r="H463" s="80"/>
      <c r="I463" s="187">
        <f>I464</f>
        <v>1.4</v>
      </c>
    </row>
    <row r="464" spans="2:9" ht="12.75">
      <c r="B464" s="96" t="s">
        <v>781</v>
      </c>
      <c r="C464" s="120"/>
      <c r="D464" s="80" t="s">
        <v>724</v>
      </c>
      <c r="E464" s="80" t="s">
        <v>728</v>
      </c>
      <c r="F464" s="80" t="s">
        <v>611</v>
      </c>
      <c r="G464" s="80" t="s">
        <v>782</v>
      </c>
      <c r="H464" s="80"/>
      <c r="I464" s="187">
        <f>I465</f>
        <v>1.4</v>
      </c>
    </row>
    <row r="465" spans="2:9" ht="12.75">
      <c r="B465" s="87" t="s">
        <v>762</v>
      </c>
      <c r="C465" s="122"/>
      <c r="D465" s="80" t="s">
        <v>724</v>
      </c>
      <c r="E465" s="80" t="s">
        <v>728</v>
      </c>
      <c r="F465" s="80" t="s">
        <v>611</v>
      </c>
      <c r="G465" s="80" t="s">
        <v>782</v>
      </c>
      <c r="H465" s="80">
        <v>2</v>
      </c>
      <c r="I465" s="187">
        <v>1.4</v>
      </c>
    </row>
    <row r="466" spans="2:9" ht="12.75">
      <c r="B466" s="87" t="s">
        <v>354</v>
      </c>
      <c r="C466" s="122"/>
      <c r="D466" s="80" t="s">
        <v>731</v>
      </c>
      <c r="E466" s="80"/>
      <c r="F466" s="115"/>
      <c r="G466" s="80"/>
      <c r="H466" s="80"/>
      <c r="I466" s="187">
        <f>I467+I491+I517</f>
        <v>6305.6</v>
      </c>
    </row>
    <row r="467" spans="2:9" ht="12.75">
      <c r="B467" s="87" t="s">
        <v>355</v>
      </c>
      <c r="C467" s="122"/>
      <c r="D467" s="80" t="s">
        <v>731</v>
      </c>
      <c r="E467" s="80" t="s">
        <v>733</v>
      </c>
      <c r="F467" s="80"/>
      <c r="G467" s="80"/>
      <c r="H467" s="80"/>
      <c r="I467" s="187">
        <f>I468+I473+I485</f>
        <v>482.9</v>
      </c>
    </row>
    <row r="468" spans="2:9" ht="12.75">
      <c r="B468" s="96" t="s">
        <v>764</v>
      </c>
      <c r="C468" s="123"/>
      <c r="D468" s="80" t="s">
        <v>731</v>
      </c>
      <c r="E468" s="80" t="s">
        <v>733</v>
      </c>
      <c r="F468" s="121" t="s">
        <v>765</v>
      </c>
      <c r="G468" s="80"/>
      <c r="H468" s="80"/>
      <c r="I468" s="187">
        <f>I469</f>
        <v>56.4</v>
      </c>
    </row>
    <row r="469" spans="2:9" ht="12.75">
      <c r="B469" s="87" t="s">
        <v>266</v>
      </c>
      <c r="C469" s="122"/>
      <c r="D469" s="80" t="s">
        <v>731</v>
      </c>
      <c r="E469" s="80" t="s">
        <v>733</v>
      </c>
      <c r="F469" s="121" t="s">
        <v>616</v>
      </c>
      <c r="G469" s="80"/>
      <c r="H469" s="80"/>
      <c r="I469" s="187">
        <f>I470</f>
        <v>56.4</v>
      </c>
    </row>
    <row r="470" spans="2:9" ht="25.5">
      <c r="B470" s="87" t="s">
        <v>13</v>
      </c>
      <c r="C470" s="122"/>
      <c r="D470" s="80" t="s">
        <v>731</v>
      </c>
      <c r="E470" s="80" t="s">
        <v>733</v>
      </c>
      <c r="F470" s="121" t="s">
        <v>616</v>
      </c>
      <c r="G470" s="80" t="s">
        <v>14</v>
      </c>
      <c r="H470" s="80"/>
      <c r="I470" s="187">
        <f>I471</f>
        <v>56.4</v>
      </c>
    </row>
    <row r="471" spans="2:9" ht="12.75">
      <c r="B471" s="87" t="s">
        <v>210</v>
      </c>
      <c r="C471" s="122"/>
      <c r="D471" s="80" t="s">
        <v>731</v>
      </c>
      <c r="E471" s="80" t="s">
        <v>733</v>
      </c>
      <c r="F471" s="121" t="s">
        <v>616</v>
      </c>
      <c r="G471" s="35">
        <v>612</v>
      </c>
      <c r="H471" s="80"/>
      <c r="I471" s="187">
        <f>I472</f>
        <v>56.4</v>
      </c>
    </row>
    <row r="472" spans="2:9" ht="12.75">
      <c r="B472" s="87" t="s">
        <v>762</v>
      </c>
      <c r="C472" s="128"/>
      <c r="D472" s="80" t="s">
        <v>731</v>
      </c>
      <c r="E472" s="80" t="s">
        <v>733</v>
      </c>
      <c r="F472" s="121" t="s">
        <v>616</v>
      </c>
      <c r="G472" s="35">
        <v>612</v>
      </c>
      <c r="H472" s="80">
        <v>2</v>
      </c>
      <c r="I472" s="187">
        <v>56.4</v>
      </c>
    </row>
    <row r="473" spans="2:9" ht="25.5">
      <c r="B473" s="87" t="s">
        <v>685</v>
      </c>
      <c r="C473" s="122"/>
      <c r="D473" s="80" t="s">
        <v>731</v>
      </c>
      <c r="E473" s="80" t="s">
        <v>733</v>
      </c>
      <c r="F473" s="121" t="s">
        <v>590</v>
      </c>
      <c r="G473" s="80"/>
      <c r="H473" s="80"/>
      <c r="I473" s="187">
        <f>I474</f>
        <v>115.5</v>
      </c>
    </row>
    <row r="474" spans="2:9" ht="25.5">
      <c r="B474" s="87" t="s">
        <v>248</v>
      </c>
      <c r="C474" s="122"/>
      <c r="D474" s="80" t="s">
        <v>731</v>
      </c>
      <c r="E474" s="80" t="s">
        <v>733</v>
      </c>
      <c r="F474" s="121" t="s">
        <v>617</v>
      </c>
      <c r="G474" s="80"/>
      <c r="H474" s="80"/>
      <c r="I474" s="187">
        <f>I475</f>
        <v>115.5</v>
      </c>
    </row>
    <row r="475" spans="2:9" ht="38.25">
      <c r="B475" s="87" t="s">
        <v>249</v>
      </c>
      <c r="C475" s="122"/>
      <c r="D475" s="80" t="s">
        <v>731</v>
      </c>
      <c r="E475" s="80" t="s">
        <v>733</v>
      </c>
      <c r="F475" s="121" t="s">
        <v>618</v>
      </c>
      <c r="G475" s="35"/>
      <c r="H475" s="80"/>
      <c r="I475" s="187">
        <f>I476+I479+I482</f>
        <v>115.5</v>
      </c>
    </row>
    <row r="476" spans="2:9" ht="12.75">
      <c r="B476" s="96" t="s">
        <v>775</v>
      </c>
      <c r="C476" s="120"/>
      <c r="D476" s="80" t="s">
        <v>731</v>
      </c>
      <c r="E476" s="80" t="s">
        <v>733</v>
      </c>
      <c r="F476" s="121" t="s">
        <v>618</v>
      </c>
      <c r="G476" s="80" t="s">
        <v>776</v>
      </c>
      <c r="H476" s="80"/>
      <c r="I476" s="187">
        <f>I477</f>
        <v>38.5</v>
      </c>
    </row>
    <row r="477" spans="2:9" ht="12.75">
      <c r="B477" s="96" t="s">
        <v>777</v>
      </c>
      <c r="C477" s="120"/>
      <c r="D477" s="80" t="s">
        <v>731</v>
      </c>
      <c r="E477" s="80" t="s">
        <v>733</v>
      </c>
      <c r="F477" s="121" t="s">
        <v>618</v>
      </c>
      <c r="G477" s="80" t="s">
        <v>778</v>
      </c>
      <c r="H477" s="80"/>
      <c r="I477" s="187">
        <f>I478</f>
        <v>38.5</v>
      </c>
    </row>
    <row r="478" spans="2:9" ht="12.75">
      <c r="B478" s="87" t="s">
        <v>762</v>
      </c>
      <c r="C478" s="80"/>
      <c r="D478" s="80" t="s">
        <v>731</v>
      </c>
      <c r="E478" s="80" t="s">
        <v>733</v>
      </c>
      <c r="F478" s="121" t="s">
        <v>618</v>
      </c>
      <c r="G478" s="80" t="s">
        <v>778</v>
      </c>
      <c r="H478" s="80">
        <v>2</v>
      </c>
      <c r="I478" s="187">
        <v>38.5</v>
      </c>
    </row>
    <row r="479" spans="2:9" ht="12.75">
      <c r="B479" s="87" t="s">
        <v>522</v>
      </c>
      <c r="C479" s="80"/>
      <c r="D479" s="80" t="s">
        <v>731</v>
      </c>
      <c r="E479" s="80" t="s">
        <v>733</v>
      </c>
      <c r="F479" s="121" t="s">
        <v>618</v>
      </c>
      <c r="G479" s="80" t="s">
        <v>615</v>
      </c>
      <c r="H479" s="80"/>
      <c r="I479" s="187">
        <f>I480</f>
        <v>47</v>
      </c>
    </row>
    <row r="480" spans="2:9" ht="12.75">
      <c r="B480" s="87" t="s">
        <v>139</v>
      </c>
      <c r="C480" s="80"/>
      <c r="D480" s="80" t="s">
        <v>731</v>
      </c>
      <c r="E480" s="80" t="s">
        <v>733</v>
      </c>
      <c r="F480" s="121" t="s">
        <v>618</v>
      </c>
      <c r="G480" s="80" t="s">
        <v>138</v>
      </c>
      <c r="H480" s="80"/>
      <c r="I480" s="187">
        <f>I481</f>
        <v>47</v>
      </c>
    </row>
    <row r="481" spans="2:9" ht="12.75">
      <c r="B481" s="87" t="s">
        <v>762</v>
      </c>
      <c r="C481" s="80"/>
      <c r="D481" s="80" t="s">
        <v>731</v>
      </c>
      <c r="E481" s="80" t="s">
        <v>733</v>
      </c>
      <c r="F481" s="121" t="s">
        <v>618</v>
      </c>
      <c r="G481" s="80" t="s">
        <v>138</v>
      </c>
      <c r="H481" s="80">
        <v>2</v>
      </c>
      <c r="I481" s="187">
        <v>47</v>
      </c>
    </row>
    <row r="482" spans="2:9" ht="25.5">
      <c r="B482" s="87" t="s">
        <v>13</v>
      </c>
      <c r="C482" s="80"/>
      <c r="D482" s="80" t="s">
        <v>731</v>
      </c>
      <c r="E482" s="80" t="s">
        <v>733</v>
      </c>
      <c r="F482" s="121" t="s">
        <v>618</v>
      </c>
      <c r="G482" s="80" t="s">
        <v>14</v>
      </c>
      <c r="H482" s="80"/>
      <c r="I482" s="187">
        <f>I483</f>
        <v>30</v>
      </c>
    </row>
    <row r="483" spans="2:9" ht="12.75">
      <c r="B483" s="87" t="s">
        <v>210</v>
      </c>
      <c r="C483" s="80"/>
      <c r="D483" s="80" t="s">
        <v>731</v>
      </c>
      <c r="E483" s="80" t="s">
        <v>733</v>
      </c>
      <c r="F483" s="121" t="s">
        <v>618</v>
      </c>
      <c r="G483" s="80" t="s">
        <v>211</v>
      </c>
      <c r="H483" s="80"/>
      <c r="I483" s="187">
        <f>I484</f>
        <v>30</v>
      </c>
    </row>
    <row r="484" spans="2:9" ht="12.75">
      <c r="B484" s="87" t="s">
        <v>762</v>
      </c>
      <c r="C484" s="80"/>
      <c r="D484" s="80" t="s">
        <v>731</v>
      </c>
      <c r="E484" s="80" t="s">
        <v>733</v>
      </c>
      <c r="F484" s="121" t="s">
        <v>618</v>
      </c>
      <c r="G484" s="80" t="s">
        <v>211</v>
      </c>
      <c r="H484" s="80">
        <v>2</v>
      </c>
      <c r="I484" s="187">
        <v>30</v>
      </c>
    </row>
    <row r="485" spans="2:9" ht="25.5">
      <c r="B485" s="87" t="s">
        <v>681</v>
      </c>
      <c r="C485" s="122"/>
      <c r="D485" s="80" t="s">
        <v>731</v>
      </c>
      <c r="E485" s="80" t="s">
        <v>733</v>
      </c>
      <c r="F485" s="121" t="s">
        <v>281</v>
      </c>
      <c r="G485" s="80"/>
      <c r="H485" s="80"/>
      <c r="I485" s="187">
        <f>I486</f>
        <v>311</v>
      </c>
    </row>
    <row r="486" spans="2:9" ht="25.5">
      <c r="B486" s="87" t="s">
        <v>682</v>
      </c>
      <c r="C486" s="122"/>
      <c r="D486" s="80" t="s">
        <v>731</v>
      </c>
      <c r="E486" s="80" t="s">
        <v>733</v>
      </c>
      <c r="F486" s="121" t="s">
        <v>282</v>
      </c>
      <c r="G486" s="80"/>
      <c r="H486" s="80"/>
      <c r="I486" s="187">
        <f>I487</f>
        <v>311</v>
      </c>
    </row>
    <row r="487" spans="2:9" ht="12.75">
      <c r="B487" s="87" t="s">
        <v>522</v>
      </c>
      <c r="C487" s="122"/>
      <c r="D487" s="80" t="s">
        <v>731</v>
      </c>
      <c r="E487" s="80" t="s">
        <v>733</v>
      </c>
      <c r="F487" s="121" t="s">
        <v>282</v>
      </c>
      <c r="G487" s="80" t="s">
        <v>615</v>
      </c>
      <c r="H487" s="80"/>
      <c r="I487" s="187">
        <f>I488</f>
        <v>311</v>
      </c>
    </row>
    <row r="488" spans="2:9" ht="12.75">
      <c r="B488" s="87" t="s">
        <v>139</v>
      </c>
      <c r="C488" s="122"/>
      <c r="D488" s="80" t="s">
        <v>731</v>
      </c>
      <c r="E488" s="80" t="s">
        <v>733</v>
      </c>
      <c r="F488" s="121" t="s">
        <v>282</v>
      </c>
      <c r="G488" s="80" t="s">
        <v>138</v>
      </c>
      <c r="H488" s="80"/>
      <c r="I488" s="187">
        <f>I489</f>
        <v>311</v>
      </c>
    </row>
    <row r="489" spans="2:9" ht="12.75">
      <c r="B489" s="87" t="s">
        <v>134</v>
      </c>
      <c r="C489" s="80"/>
      <c r="D489" s="80" t="s">
        <v>731</v>
      </c>
      <c r="E489" s="80" t="s">
        <v>733</v>
      </c>
      <c r="F489" s="121" t="s">
        <v>282</v>
      </c>
      <c r="G489" s="80" t="s">
        <v>133</v>
      </c>
      <c r="H489" s="80"/>
      <c r="I489" s="187">
        <f>I490</f>
        <v>311</v>
      </c>
    </row>
    <row r="490" spans="2:9" ht="12.75">
      <c r="B490" s="87" t="s">
        <v>762</v>
      </c>
      <c r="C490" s="80"/>
      <c r="D490" s="80" t="s">
        <v>731</v>
      </c>
      <c r="E490" s="80" t="s">
        <v>733</v>
      </c>
      <c r="F490" s="121" t="s">
        <v>282</v>
      </c>
      <c r="G490" s="80" t="s">
        <v>133</v>
      </c>
      <c r="H490" s="80">
        <v>2</v>
      </c>
      <c r="I490" s="187">
        <v>311</v>
      </c>
    </row>
    <row r="491" spans="2:9" ht="12.75">
      <c r="B491" s="87" t="s">
        <v>365</v>
      </c>
      <c r="C491" s="122"/>
      <c r="D491" s="80" t="s">
        <v>731</v>
      </c>
      <c r="E491" s="80" t="s">
        <v>734</v>
      </c>
      <c r="F491" s="80"/>
      <c r="G491" s="80"/>
      <c r="H491" s="80"/>
      <c r="I491" s="187">
        <f>I492</f>
        <v>4911.900000000001</v>
      </c>
    </row>
    <row r="492" spans="2:9" ht="12.75">
      <c r="B492" s="96" t="s">
        <v>764</v>
      </c>
      <c r="C492" s="123"/>
      <c r="D492" s="121">
        <v>1000</v>
      </c>
      <c r="E492" s="121">
        <v>1004</v>
      </c>
      <c r="F492" s="121" t="s">
        <v>765</v>
      </c>
      <c r="G492" s="79"/>
      <c r="H492" s="79"/>
      <c r="I492" s="186">
        <f>I493+I505+I509+I513+I497+I501</f>
        <v>4911.900000000001</v>
      </c>
    </row>
    <row r="493" spans="2:9" ht="25.5">
      <c r="B493" s="96" t="s">
        <v>268</v>
      </c>
      <c r="C493" s="120"/>
      <c r="D493" s="121">
        <v>1000</v>
      </c>
      <c r="E493" s="121">
        <v>1004</v>
      </c>
      <c r="F493" s="121" t="s">
        <v>619</v>
      </c>
      <c r="G493" s="79"/>
      <c r="H493" s="79"/>
      <c r="I493" s="186">
        <f>I494</f>
        <v>87</v>
      </c>
    </row>
    <row r="494" spans="2:9" ht="12.75">
      <c r="B494" s="87" t="s">
        <v>522</v>
      </c>
      <c r="C494" s="122"/>
      <c r="D494" s="121">
        <v>1000</v>
      </c>
      <c r="E494" s="121">
        <v>1004</v>
      </c>
      <c r="F494" s="121" t="s">
        <v>619</v>
      </c>
      <c r="G494" s="80" t="s">
        <v>615</v>
      </c>
      <c r="H494" s="79"/>
      <c r="I494" s="189">
        <f>I495</f>
        <v>87</v>
      </c>
    </row>
    <row r="495" spans="2:9" ht="12.75">
      <c r="B495" s="87" t="s">
        <v>814</v>
      </c>
      <c r="C495" s="122"/>
      <c r="D495" s="121">
        <v>1000</v>
      </c>
      <c r="E495" s="121">
        <v>1004</v>
      </c>
      <c r="F495" s="121" t="s">
        <v>619</v>
      </c>
      <c r="G495" s="80" t="s">
        <v>213</v>
      </c>
      <c r="H495" s="80"/>
      <c r="I495" s="187">
        <f>I496</f>
        <v>87</v>
      </c>
    </row>
    <row r="496" spans="2:9" ht="12.75">
      <c r="B496" s="87" t="s">
        <v>740</v>
      </c>
      <c r="C496" s="128"/>
      <c r="D496" s="121">
        <v>1000</v>
      </c>
      <c r="E496" s="121">
        <v>1004</v>
      </c>
      <c r="F496" s="121" t="s">
        <v>619</v>
      </c>
      <c r="G496" s="80" t="s">
        <v>213</v>
      </c>
      <c r="H496" s="80" t="s">
        <v>757</v>
      </c>
      <c r="I496" s="187">
        <v>87</v>
      </c>
    </row>
    <row r="497" spans="2:9" ht="41.25" customHeight="1">
      <c r="B497" s="96" t="s">
        <v>269</v>
      </c>
      <c r="C497" s="120"/>
      <c r="D497" s="121">
        <v>1000</v>
      </c>
      <c r="E497" s="121">
        <v>1004</v>
      </c>
      <c r="F497" s="121" t="s">
        <v>620</v>
      </c>
      <c r="G497" s="79"/>
      <c r="H497" s="79"/>
      <c r="I497" s="186">
        <f>I498</f>
        <v>977.8</v>
      </c>
    </row>
    <row r="498" spans="2:9" ht="12.75">
      <c r="B498" s="87" t="s">
        <v>522</v>
      </c>
      <c r="C498" s="122"/>
      <c r="D498" s="121">
        <v>1000</v>
      </c>
      <c r="E498" s="121">
        <v>1004</v>
      </c>
      <c r="F498" s="121" t="s">
        <v>620</v>
      </c>
      <c r="G498" s="80" t="s">
        <v>615</v>
      </c>
      <c r="H498" s="79"/>
      <c r="I498" s="189">
        <f>I499</f>
        <v>977.8</v>
      </c>
    </row>
    <row r="499" spans="2:9" ht="12.75">
      <c r="B499" s="87" t="s">
        <v>139</v>
      </c>
      <c r="C499" s="122"/>
      <c r="D499" s="121">
        <v>1000</v>
      </c>
      <c r="E499" s="121">
        <v>1004</v>
      </c>
      <c r="F499" s="121" t="s">
        <v>620</v>
      </c>
      <c r="G499" s="80" t="s">
        <v>138</v>
      </c>
      <c r="H499" s="79"/>
      <c r="I499" s="189">
        <f>I500</f>
        <v>977.8</v>
      </c>
    </row>
    <row r="500" spans="2:9" ht="12.75">
      <c r="B500" s="87" t="s">
        <v>739</v>
      </c>
      <c r="C500" s="128"/>
      <c r="D500" s="121">
        <v>1000</v>
      </c>
      <c r="E500" s="121">
        <v>1004</v>
      </c>
      <c r="F500" s="121" t="s">
        <v>620</v>
      </c>
      <c r="G500" s="80" t="s">
        <v>138</v>
      </c>
      <c r="H500" s="80">
        <v>3</v>
      </c>
      <c r="I500" s="187">
        <v>977.8</v>
      </c>
    </row>
    <row r="501" spans="2:9" ht="38.25">
      <c r="B501" s="87" t="s">
        <v>121</v>
      </c>
      <c r="C501" s="128"/>
      <c r="D501" s="121">
        <v>1000</v>
      </c>
      <c r="E501" s="121">
        <v>1004</v>
      </c>
      <c r="F501" s="121" t="s">
        <v>122</v>
      </c>
      <c r="G501" s="80"/>
      <c r="H501" s="80"/>
      <c r="I501" s="187">
        <f>I502</f>
        <v>66.8</v>
      </c>
    </row>
    <row r="502" spans="2:9" ht="25.5">
      <c r="B502" s="87" t="s">
        <v>13</v>
      </c>
      <c r="C502" s="121"/>
      <c r="D502" s="121">
        <v>1000</v>
      </c>
      <c r="E502" s="121">
        <v>1004</v>
      </c>
      <c r="F502" s="121" t="s">
        <v>122</v>
      </c>
      <c r="G502" s="80" t="s">
        <v>14</v>
      </c>
      <c r="H502" s="79"/>
      <c r="I502" s="189">
        <f>I503</f>
        <v>66.8</v>
      </c>
    </row>
    <row r="503" spans="2:9" ht="12.75">
      <c r="B503" s="87" t="s">
        <v>210</v>
      </c>
      <c r="C503" s="121"/>
      <c r="D503" s="121">
        <v>1000</v>
      </c>
      <c r="E503" s="121">
        <v>1004</v>
      </c>
      <c r="F503" s="121" t="s">
        <v>122</v>
      </c>
      <c r="G503" s="80" t="s">
        <v>211</v>
      </c>
      <c r="H503" s="79"/>
      <c r="I503" s="189">
        <f>I504</f>
        <v>66.8</v>
      </c>
    </row>
    <row r="504" spans="2:9" ht="12.75">
      <c r="B504" s="87" t="s">
        <v>739</v>
      </c>
      <c r="C504" s="121"/>
      <c r="D504" s="121">
        <v>1000</v>
      </c>
      <c r="E504" s="121">
        <v>1004</v>
      </c>
      <c r="F504" s="121" t="s">
        <v>122</v>
      </c>
      <c r="G504" s="80" t="s">
        <v>211</v>
      </c>
      <c r="H504" s="80">
        <v>3</v>
      </c>
      <c r="I504" s="187">
        <v>66.8</v>
      </c>
    </row>
    <row r="505" spans="2:9" ht="63.75">
      <c r="B505" s="96" t="s">
        <v>270</v>
      </c>
      <c r="C505" s="120"/>
      <c r="D505" s="121">
        <v>1000</v>
      </c>
      <c r="E505" s="121">
        <v>1004</v>
      </c>
      <c r="F505" s="121" t="s">
        <v>621</v>
      </c>
      <c r="G505" s="79"/>
      <c r="H505" s="79"/>
      <c r="I505" s="186">
        <f>I506</f>
        <v>10.8</v>
      </c>
    </row>
    <row r="506" spans="2:9" ht="12.75">
      <c r="B506" s="87" t="s">
        <v>522</v>
      </c>
      <c r="C506" s="122"/>
      <c r="D506" s="121">
        <v>1000</v>
      </c>
      <c r="E506" s="121">
        <v>1004</v>
      </c>
      <c r="F506" s="121" t="s">
        <v>621</v>
      </c>
      <c r="G506" s="80" t="s">
        <v>615</v>
      </c>
      <c r="H506" s="80"/>
      <c r="I506" s="187">
        <f>I507</f>
        <v>10.8</v>
      </c>
    </row>
    <row r="507" spans="2:9" ht="12.75">
      <c r="B507" s="87" t="s">
        <v>139</v>
      </c>
      <c r="C507" s="122"/>
      <c r="D507" s="121">
        <v>1000</v>
      </c>
      <c r="E507" s="121">
        <v>1004</v>
      </c>
      <c r="F507" s="121" t="s">
        <v>621</v>
      </c>
      <c r="G507" s="80" t="s">
        <v>138</v>
      </c>
      <c r="H507" s="80"/>
      <c r="I507" s="187">
        <f>I508</f>
        <v>10.8</v>
      </c>
    </row>
    <row r="508" spans="2:9" ht="12.75">
      <c r="B508" s="87" t="s">
        <v>739</v>
      </c>
      <c r="C508" s="128"/>
      <c r="D508" s="121">
        <v>1000</v>
      </c>
      <c r="E508" s="121">
        <v>1004</v>
      </c>
      <c r="F508" s="121" t="s">
        <v>621</v>
      </c>
      <c r="G508" s="80" t="s">
        <v>138</v>
      </c>
      <c r="H508" s="80">
        <v>3</v>
      </c>
      <c r="I508" s="187">
        <v>10.8</v>
      </c>
    </row>
    <row r="509" spans="2:9" ht="25.5">
      <c r="B509" s="96" t="s">
        <v>271</v>
      </c>
      <c r="C509" s="120"/>
      <c r="D509" s="121">
        <v>1000</v>
      </c>
      <c r="E509" s="121">
        <v>1004</v>
      </c>
      <c r="F509" s="121" t="s">
        <v>622</v>
      </c>
      <c r="G509" s="79"/>
      <c r="H509" s="79"/>
      <c r="I509" s="186">
        <f>I510</f>
        <v>3719.5</v>
      </c>
    </row>
    <row r="510" spans="2:9" ht="12.75">
      <c r="B510" s="87" t="s">
        <v>522</v>
      </c>
      <c r="C510" s="122"/>
      <c r="D510" s="121">
        <v>1000</v>
      </c>
      <c r="E510" s="121">
        <v>1004</v>
      </c>
      <c r="F510" s="121" t="s">
        <v>622</v>
      </c>
      <c r="G510" s="80" t="s">
        <v>615</v>
      </c>
      <c r="H510" s="80"/>
      <c r="I510" s="187">
        <f>I511</f>
        <v>3719.5</v>
      </c>
    </row>
    <row r="511" spans="2:9" ht="12.75">
      <c r="B511" s="87" t="s">
        <v>814</v>
      </c>
      <c r="C511" s="122"/>
      <c r="D511" s="121">
        <v>1000</v>
      </c>
      <c r="E511" s="121">
        <v>1004</v>
      </c>
      <c r="F511" s="121" t="s">
        <v>622</v>
      </c>
      <c r="G511" s="80" t="s">
        <v>213</v>
      </c>
      <c r="H511" s="80"/>
      <c r="I511" s="187">
        <f>I512</f>
        <v>3719.5</v>
      </c>
    </row>
    <row r="512" spans="2:9" ht="12.75">
      <c r="B512" s="87" t="s">
        <v>739</v>
      </c>
      <c r="C512" s="128"/>
      <c r="D512" s="121">
        <v>1000</v>
      </c>
      <c r="E512" s="121">
        <v>1004</v>
      </c>
      <c r="F512" s="121" t="s">
        <v>622</v>
      </c>
      <c r="G512" s="80" t="s">
        <v>213</v>
      </c>
      <c r="H512" s="80">
        <v>3</v>
      </c>
      <c r="I512" s="187">
        <v>3719.5</v>
      </c>
    </row>
    <row r="513" spans="2:9" ht="38.25">
      <c r="B513" s="96" t="s">
        <v>272</v>
      </c>
      <c r="C513" s="120"/>
      <c r="D513" s="121">
        <v>1000</v>
      </c>
      <c r="E513" s="121">
        <v>1004</v>
      </c>
      <c r="F513" s="121" t="s">
        <v>623</v>
      </c>
      <c r="G513" s="80"/>
      <c r="H513" s="80"/>
      <c r="I513" s="187">
        <f>I514</f>
        <v>50</v>
      </c>
    </row>
    <row r="514" spans="2:9" ht="12.75">
      <c r="B514" s="87" t="s">
        <v>522</v>
      </c>
      <c r="C514" s="122"/>
      <c r="D514" s="121">
        <v>1000</v>
      </c>
      <c r="E514" s="121">
        <v>1004</v>
      </c>
      <c r="F514" s="121" t="s">
        <v>623</v>
      </c>
      <c r="G514" s="80" t="s">
        <v>615</v>
      </c>
      <c r="H514" s="80"/>
      <c r="I514" s="187">
        <f>I515</f>
        <v>50</v>
      </c>
    </row>
    <row r="515" spans="2:9" ht="12.75">
      <c r="B515" s="87" t="s">
        <v>814</v>
      </c>
      <c r="C515" s="122"/>
      <c r="D515" s="121">
        <v>1000</v>
      </c>
      <c r="E515" s="121">
        <v>1004</v>
      </c>
      <c r="F515" s="121" t="s">
        <v>623</v>
      </c>
      <c r="G515" s="80" t="s">
        <v>213</v>
      </c>
      <c r="H515" s="80"/>
      <c r="I515" s="187">
        <f>I516</f>
        <v>50</v>
      </c>
    </row>
    <row r="516" spans="2:9" ht="12.75">
      <c r="B516" s="87" t="s">
        <v>739</v>
      </c>
      <c r="C516" s="128"/>
      <c r="D516" s="121">
        <v>1000</v>
      </c>
      <c r="E516" s="121">
        <v>1004</v>
      </c>
      <c r="F516" s="121" t="s">
        <v>623</v>
      </c>
      <c r="G516" s="80" t="s">
        <v>213</v>
      </c>
      <c r="H516" s="80">
        <v>3</v>
      </c>
      <c r="I516" s="187">
        <v>50</v>
      </c>
    </row>
    <row r="517" spans="2:9" ht="12.75">
      <c r="B517" s="87" t="s">
        <v>356</v>
      </c>
      <c r="C517" s="122"/>
      <c r="D517" s="80" t="s">
        <v>731</v>
      </c>
      <c r="E517" s="80" t="s">
        <v>735</v>
      </c>
      <c r="F517" s="80"/>
      <c r="G517" s="80"/>
      <c r="H517" s="80"/>
      <c r="I517" s="186">
        <f>I518</f>
        <v>910.8</v>
      </c>
    </row>
    <row r="518" spans="2:9" ht="12.75">
      <c r="B518" s="96" t="s">
        <v>764</v>
      </c>
      <c r="C518" s="123"/>
      <c r="D518" s="80" t="s">
        <v>731</v>
      </c>
      <c r="E518" s="80" t="s">
        <v>735</v>
      </c>
      <c r="F518" s="121" t="s">
        <v>765</v>
      </c>
      <c r="G518" s="80"/>
      <c r="H518" s="80"/>
      <c r="I518" s="186">
        <f>I519</f>
        <v>910.8</v>
      </c>
    </row>
    <row r="519" spans="2:9" ht="25.5">
      <c r="B519" s="87" t="s">
        <v>273</v>
      </c>
      <c r="C519" s="122"/>
      <c r="D519" s="80" t="s">
        <v>731</v>
      </c>
      <c r="E519" s="80" t="s">
        <v>735</v>
      </c>
      <c r="F519" s="80" t="s">
        <v>624</v>
      </c>
      <c r="G519" s="80"/>
      <c r="H519" s="80"/>
      <c r="I519" s="186">
        <f>I520+I524</f>
        <v>910.8</v>
      </c>
    </row>
    <row r="520" spans="2:9" ht="38.25">
      <c r="B520" s="87" t="s">
        <v>768</v>
      </c>
      <c r="C520" s="122"/>
      <c r="D520" s="80" t="s">
        <v>731</v>
      </c>
      <c r="E520" s="80" t="s">
        <v>735</v>
      </c>
      <c r="F520" s="80" t="s">
        <v>624</v>
      </c>
      <c r="G520" s="80" t="s">
        <v>640</v>
      </c>
      <c r="H520" s="80"/>
      <c r="I520" s="186">
        <f>I521</f>
        <v>698.9</v>
      </c>
    </row>
    <row r="521" spans="2:9" ht="12.75">
      <c r="B521" s="87" t="s">
        <v>769</v>
      </c>
      <c r="C521" s="122"/>
      <c r="D521" s="80" t="s">
        <v>731</v>
      </c>
      <c r="E521" s="80" t="s">
        <v>735</v>
      </c>
      <c r="F521" s="80" t="s">
        <v>624</v>
      </c>
      <c r="G521" s="80" t="s">
        <v>770</v>
      </c>
      <c r="H521" s="80"/>
      <c r="I521" s="186">
        <f>I522+I523</f>
        <v>698.9</v>
      </c>
    </row>
    <row r="522" spans="2:9" ht="12.75">
      <c r="B522" s="87" t="s">
        <v>762</v>
      </c>
      <c r="C522" s="122"/>
      <c r="D522" s="80" t="s">
        <v>731</v>
      </c>
      <c r="E522" s="80" t="s">
        <v>735</v>
      </c>
      <c r="F522" s="80" t="s">
        <v>624</v>
      </c>
      <c r="G522" s="80" t="s">
        <v>770</v>
      </c>
      <c r="H522" s="80" t="s">
        <v>751</v>
      </c>
      <c r="I522" s="186">
        <v>46.9</v>
      </c>
    </row>
    <row r="523" spans="2:9" ht="12.75">
      <c r="B523" s="87" t="s">
        <v>739</v>
      </c>
      <c r="C523" s="122"/>
      <c r="D523" s="80" t="s">
        <v>731</v>
      </c>
      <c r="E523" s="80" t="s">
        <v>735</v>
      </c>
      <c r="F523" s="80" t="s">
        <v>624</v>
      </c>
      <c r="G523" s="80" t="s">
        <v>770</v>
      </c>
      <c r="H523" s="80">
        <v>3</v>
      </c>
      <c r="I523" s="186">
        <v>652</v>
      </c>
    </row>
    <row r="524" spans="2:9" ht="12.75">
      <c r="B524" s="96" t="s">
        <v>775</v>
      </c>
      <c r="C524" s="120"/>
      <c r="D524" s="80" t="s">
        <v>731</v>
      </c>
      <c r="E524" s="80" t="s">
        <v>735</v>
      </c>
      <c r="F524" s="80" t="s">
        <v>624</v>
      </c>
      <c r="G524" s="80" t="s">
        <v>776</v>
      </c>
      <c r="H524" s="80"/>
      <c r="I524" s="186">
        <f>I525</f>
        <v>211.9</v>
      </c>
    </row>
    <row r="525" spans="2:9" ht="12.75">
      <c r="B525" s="96" t="s">
        <v>777</v>
      </c>
      <c r="C525" s="120"/>
      <c r="D525" s="80" t="s">
        <v>731</v>
      </c>
      <c r="E525" s="80" t="s">
        <v>735</v>
      </c>
      <c r="F525" s="80" t="s">
        <v>624</v>
      </c>
      <c r="G525" s="80" t="s">
        <v>778</v>
      </c>
      <c r="H525" s="80"/>
      <c r="I525" s="186">
        <f>I526</f>
        <v>211.9</v>
      </c>
    </row>
    <row r="526" spans="2:9" ht="12.75">
      <c r="B526" s="87" t="s">
        <v>739</v>
      </c>
      <c r="C526" s="122"/>
      <c r="D526" s="80" t="s">
        <v>731</v>
      </c>
      <c r="E526" s="80" t="s">
        <v>735</v>
      </c>
      <c r="F526" s="80" t="s">
        <v>624</v>
      </c>
      <c r="G526" s="80" t="s">
        <v>778</v>
      </c>
      <c r="H526" s="80">
        <v>3</v>
      </c>
      <c r="I526" s="186">
        <v>211.9</v>
      </c>
    </row>
    <row r="527" spans="2:9" ht="12.75">
      <c r="B527" s="87" t="s">
        <v>364</v>
      </c>
      <c r="C527" s="122"/>
      <c r="D527" s="80" t="s">
        <v>736</v>
      </c>
      <c r="E527" s="80"/>
      <c r="F527" s="80"/>
      <c r="G527" s="80"/>
      <c r="H527" s="80"/>
      <c r="I527" s="186">
        <f aca="true" t="shared" si="5" ref="I527:I532">I528</f>
        <v>106</v>
      </c>
    </row>
    <row r="528" spans="2:9" ht="12.75">
      <c r="B528" s="87" t="s">
        <v>316</v>
      </c>
      <c r="C528" s="122"/>
      <c r="D528" s="80" t="s">
        <v>736</v>
      </c>
      <c r="E528" s="80" t="s">
        <v>315</v>
      </c>
      <c r="F528" s="80"/>
      <c r="G528" s="80"/>
      <c r="H528" s="80"/>
      <c r="I528" s="186">
        <f t="shared" si="5"/>
        <v>106</v>
      </c>
    </row>
    <row r="529" spans="2:9" ht="25.5">
      <c r="B529" s="87" t="s">
        <v>491</v>
      </c>
      <c r="C529" s="122"/>
      <c r="D529" s="80" t="s">
        <v>736</v>
      </c>
      <c r="E529" s="80" t="s">
        <v>315</v>
      </c>
      <c r="F529" s="80" t="s">
        <v>626</v>
      </c>
      <c r="G529" s="80"/>
      <c r="H529" s="80"/>
      <c r="I529" s="186">
        <f t="shared" si="5"/>
        <v>106</v>
      </c>
    </row>
    <row r="530" spans="2:9" ht="25.5">
      <c r="B530" s="96" t="s">
        <v>492</v>
      </c>
      <c r="C530" s="123"/>
      <c r="D530" s="80" t="s">
        <v>736</v>
      </c>
      <c r="E530" s="80" t="s">
        <v>315</v>
      </c>
      <c r="F530" s="80" t="s">
        <v>628</v>
      </c>
      <c r="G530" s="35"/>
      <c r="H530" s="80"/>
      <c r="I530" s="186">
        <f t="shared" si="5"/>
        <v>106</v>
      </c>
    </row>
    <row r="531" spans="2:9" ht="12.75">
      <c r="B531" s="96" t="s">
        <v>775</v>
      </c>
      <c r="C531" s="120"/>
      <c r="D531" s="80" t="s">
        <v>736</v>
      </c>
      <c r="E531" s="80" t="s">
        <v>315</v>
      </c>
      <c r="F531" s="80" t="s">
        <v>628</v>
      </c>
      <c r="G531" s="80" t="s">
        <v>776</v>
      </c>
      <c r="H531" s="80"/>
      <c r="I531" s="187">
        <f t="shared" si="5"/>
        <v>106</v>
      </c>
    </row>
    <row r="532" spans="2:9" ht="12.75">
      <c r="B532" s="96" t="s">
        <v>777</v>
      </c>
      <c r="C532" s="120"/>
      <c r="D532" s="80" t="s">
        <v>736</v>
      </c>
      <c r="E532" s="80" t="s">
        <v>315</v>
      </c>
      <c r="F532" s="80" t="s">
        <v>628</v>
      </c>
      <c r="G532" s="80" t="s">
        <v>778</v>
      </c>
      <c r="H532" s="80"/>
      <c r="I532" s="187">
        <f t="shared" si="5"/>
        <v>106</v>
      </c>
    </row>
    <row r="533" spans="2:9" ht="12.75">
      <c r="B533" s="87" t="s">
        <v>762</v>
      </c>
      <c r="C533" s="122"/>
      <c r="D533" s="80" t="s">
        <v>736</v>
      </c>
      <c r="E533" s="80" t="s">
        <v>315</v>
      </c>
      <c r="F533" s="80" t="s">
        <v>628</v>
      </c>
      <c r="G533" s="80" t="s">
        <v>778</v>
      </c>
      <c r="H533" s="80">
        <v>2</v>
      </c>
      <c r="I533" s="187">
        <v>106</v>
      </c>
    </row>
    <row r="536" ht="12.75">
      <c r="K536" s="88"/>
    </row>
    <row r="545" ht="12.75">
      <c r="I545" s="88"/>
    </row>
  </sheetData>
  <sheetProtection/>
  <autoFilter ref="B9:I533"/>
  <mergeCells count="2">
    <mergeCell ref="B7:I7"/>
    <mergeCell ref="B8:I8"/>
  </mergeCells>
  <printOptions/>
  <pageMargins left="0.84" right="0.2" top="0.57" bottom="0.27" header="0.2" footer="0.2"/>
  <pageSetup horizontalDpi="600" verticalDpi="600" orientation="portrait" paperSize="9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536"/>
  <sheetViews>
    <sheetView workbookViewId="0" topLeftCell="A71">
      <selection activeCell="D83" sqref="D83:J83"/>
    </sheetView>
  </sheetViews>
  <sheetFormatPr defaultColWidth="9.00390625" defaultRowHeight="12.75"/>
  <cols>
    <col min="1" max="1" width="9.125" style="73" customWidth="1"/>
    <col min="2" max="2" width="87.125" style="100" customWidth="1"/>
    <col min="3" max="3" width="4.25390625" style="110" customWidth="1"/>
    <col min="4" max="4" width="5.125" style="73" customWidth="1"/>
    <col min="5" max="5" width="5.25390625" style="73" customWidth="1"/>
    <col min="6" max="6" width="10.25390625" style="73" customWidth="1"/>
    <col min="7" max="7" width="7.125" style="73" customWidth="1"/>
    <col min="8" max="8" width="3.375" style="73" customWidth="1"/>
    <col min="9" max="9" width="12.25390625" style="73" customWidth="1"/>
    <col min="10" max="10" width="12.375" style="73" customWidth="1"/>
    <col min="11" max="12" width="9.125" style="73" customWidth="1"/>
    <col min="13" max="13" width="9.75390625" style="73" customWidth="1"/>
    <col min="14" max="16384" width="9.125" style="73" customWidth="1"/>
  </cols>
  <sheetData>
    <row r="2" spans="4:10" ht="12.75">
      <c r="D2" s="71"/>
      <c r="E2" s="71"/>
      <c r="F2" s="71"/>
      <c r="G2" s="71"/>
      <c r="H2" s="71"/>
      <c r="J2" s="72" t="s">
        <v>132</v>
      </c>
    </row>
    <row r="3" spans="3:10" ht="12.75" customHeight="1">
      <c r="C3" s="111"/>
      <c r="E3" s="74"/>
      <c r="F3" s="74"/>
      <c r="G3" s="74"/>
      <c r="H3" s="74"/>
      <c r="J3" s="75" t="s">
        <v>212</v>
      </c>
    </row>
    <row r="4" spans="3:10" ht="12.75" customHeight="1">
      <c r="C4" s="111"/>
      <c r="E4" s="74"/>
      <c r="F4" s="74"/>
      <c r="G4" s="74"/>
      <c r="H4" s="74"/>
      <c r="J4" s="75" t="s">
        <v>94</v>
      </c>
    </row>
    <row r="5" spans="2:10" ht="12.75" customHeight="1">
      <c r="B5" s="112"/>
      <c r="C5" s="113"/>
      <c r="E5" s="74"/>
      <c r="F5" s="74"/>
      <c r="G5" s="74"/>
      <c r="H5" s="74"/>
      <c r="J5" s="75" t="s">
        <v>95</v>
      </c>
    </row>
    <row r="6" spans="2:8" ht="12.75">
      <c r="B6" s="112"/>
      <c r="C6" s="113"/>
      <c r="D6" s="76"/>
      <c r="E6" s="76"/>
      <c r="F6" s="76"/>
      <c r="G6" s="76"/>
      <c r="H6" s="76"/>
    </row>
    <row r="7" spans="2:9" ht="12.75">
      <c r="B7" s="313" t="s">
        <v>630</v>
      </c>
      <c r="C7" s="313"/>
      <c r="D7" s="313"/>
      <c r="E7" s="313"/>
      <c r="F7" s="313"/>
      <c r="G7" s="313"/>
      <c r="H7" s="313"/>
      <c r="I7" s="313"/>
    </row>
    <row r="8" spans="2:9" ht="12.75" customHeight="1">
      <c r="B8" s="314"/>
      <c r="C8" s="314"/>
      <c r="D8" s="314"/>
      <c r="E8" s="314"/>
      <c r="F8" s="314"/>
      <c r="G8" s="314"/>
      <c r="H8" s="314"/>
      <c r="I8" s="314"/>
    </row>
    <row r="9" spans="2:10" ht="19.5" customHeight="1">
      <c r="B9" s="324" t="s">
        <v>338</v>
      </c>
      <c r="C9" s="325" t="s">
        <v>817</v>
      </c>
      <c r="D9" s="326" t="s">
        <v>759</v>
      </c>
      <c r="E9" s="326" t="s">
        <v>712</v>
      </c>
      <c r="F9" s="326" t="s">
        <v>737</v>
      </c>
      <c r="G9" s="326" t="s">
        <v>357</v>
      </c>
      <c r="H9" s="327" t="s">
        <v>738</v>
      </c>
      <c r="I9" s="299" t="s">
        <v>760</v>
      </c>
      <c r="J9" s="299"/>
    </row>
    <row r="10" spans="2:10" ht="21" customHeight="1">
      <c r="B10" s="324"/>
      <c r="C10" s="325"/>
      <c r="D10" s="326"/>
      <c r="E10" s="326"/>
      <c r="F10" s="326"/>
      <c r="G10" s="326"/>
      <c r="H10" s="327"/>
      <c r="I10" s="8" t="s">
        <v>639</v>
      </c>
      <c r="J10" s="8" t="s">
        <v>125</v>
      </c>
    </row>
    <row r="11" spans="2:10" ht="12.75">
      <c r="B11" s="93" t="s">
        <v>761</v>
      </c>
      <c r="C11" s="116"/>
      <c r="D11" s="94"/>
      <c r="E11" s="94"/>
      <c r="F11" s="94"/>
      <c r="G11" s="94"/>
      <c r="H11" s="94"/>
      <c r="I11" s="185">
        <f>I16+I32+I177+I220+I257+I275</f>
        <v>147966.5</v>
      </c>
      <c r="J11" s="185">
        <f>J16+J32+J177+J220+J257+J275</f>
        <v>163092</v>
      </c>
    </row>
    <row r="12" spans="2:13" ht="12.75">
      <c r="B12" s="93" t="s">
        <v>758</v>
      </c>
      <c r="C12" s="116"/>
      <c r="D12" s="94"/>
      <c r="E12" s="94"/>
      <c r="F12" s="94"/>
      <c r="G12" s="94"/>
      <c r="H12" s="94">
        <v>1</v>
      </c>
      <c r="I12" s="185">
        <f>I33+I258</f>
        <v>2783</v>
      </c>
      <c r="J12" s="185">
        <f>J33+J258</f>
        <v>2783</v>
      </c>
      <c r="L12" s="88"/>
      <c r="M12" s="88"/>
    </row>
    <row r="13" spans="2:13" ht="12.75">
      <c r="B13" s="93" t="s">
        <v>762</v>
      </c>
      <c r="C13" s="116"/>
      <c r="D13" s="94"/>
      <c r="E13" s="94"/>
      <c r="F13" s="94"/>
      <c r="G13" s="94"/>
      <c r="H13" s="94">
        <v>2</v>
      </c>
      <c r="I13" s="185">
        <f>I17+I34+I178+I221+I259+I276</f>
        <v>75954.49999999999</v>
      </c>
      <c r="J13" s="185">
        <f>J17+J34+J178+J221+J259+J276</f>
        <v>75476</v>
      </c>
      <c r="L13" s="88"/>
      <c r="M13" s="88"/>
    </row>
    <row r="14" spans="2:10" ht="12.75">
      <c r="B14" s="93" t="s">
        <v>739</v>
      </c>
      <c r="C14" s="116"/>
      <c r="D14" s="94"/>
      <c r="E14" s="94"/>
      <c r="F14" s="94"/>
      <c r="G14" s="94"/>
      <c r="H14" s="94">
        <v>3</v>
      </c>
      <c r="I14" s="185">
        <f>I35+I222+I277+I18</f>
        <v>68416.8</v>
      </c>
      <c r="J14" s="185">
        <f>J35+J222+J277+J18</f>
        <v>84049.2</v>
      </c>
    </row>
    <row r="15" spans="2:14" ht="12.75">
      <c r="B15" s="93" t="s">
        <v>740</v>
      </c>
      <c r="C15" s="116"/>
      <c r="D15" s="94"/>
      <c r="E15" s="94"/>
      <c r="F15" s="94"/>
      <c r="G15" s="94"/>
      <c r="H15" s="94">
        <v>4</v>
      </c>
      <c r="I15" s="185">
        <f>I223+I278</f>
        <v>812.1999999999999</v>
      </c>
      <c r="J15" s="185">
        <f>J223+J278</f>
        <v>783.8</v>
      </c>
      <c r="M15" s="88"/>
      <c r="N15" s="88"/>
    </row>
    <row r="16" spans="2:10" ht="25.5">
      <c r="B16" s="117" t="s">
        <v>452</v>
      </c>
      <c r="C16" s="118">
        <v>163</v>
      </c>
      <c r="D16" s="94"/>
      <c r="E16" s="94"/>
      <c r="F16" s="94"/>
      <c r="G16" s="94"/>
      <c r="H16" s="35"/>
      <c r="I16" s="185">
        <f>I19+I25</f>
        <v>6549.2</v>
      </c>
      <c r="J16" s="185">
        <f>J19+J25</f>
        <v>6539.4</v>
      </c>
    </row>
    <row r="17" spans="2:13" ht="12.75">
      <c r="B17" s="96" t="s">
        <v>762</v>
      </c>
      <c r="C17" s="116"/>
      <c r="D17" s="94"/>
      <c r="E17" s="94"/>
      <c r="F17" s="94"/>
      <c r="G17" s="94"/>
      <c r="H17" s="35">
        <v>2</v>
      </c>
      <c r="I17" s="186">
        <f>I24</f>
        <v>100</v>
      </c>
      <c r="J17" s="186">
        <f>J24</f>
        <v>100</v>
      </c>
      <c r="L17" s="88"/>
      <c r="M17" s="88"/>
    </row>
    <row r="18" spans="2:10" ht="12.75">
      <c r="B18" s="96" t="s">
        <v>739</v>
      </c>
      <c r="C18" s="116"/>
      <c r="D18" s="94"/>
      <c r="E18" s="94"/>
      <c r="F18" s="94"/>
      <c r="G18" s="94"/>
      <c r="H18" s="35">
        <v>3</v>
      </c>
      <c r="I18" s="186">
        <f>I31</f>
        <v>6449.2</v>
      </c>
      <c r="J18" s="186">
        <f>J31</f>
        <v>6439.4</v>
      </c>
    </row>
    <row r="19" spans="2:10" ht="12.75">
      <c r="B19" s="87" t="s">
        <v>339</v>
      </c>
      <c r="C19" s="119"/>
      <c r="D19" s="80" t="s">
        <v>713</v>
      </c>
      <c r="E19" s="80"/>
      <c r="F19" s="80"/>
      <c r="G19" s="80"/>
      <c r="H19" s="80"/>
      <c r="I19" s="186">
        <f aca="true" t="shared" si="0" ref="I19:J22">I20</f>
        <v>100</v>
      </c>
      <c r="J19" s="186">
        <f t="shared" si="0"/>
        <v>100</v>
      </c>
    </row>
    <row r="20" spans="2:10" ht="12.75">
      <c r="B20" s="96" t="s">
        <v>341</v>
      </c>
      <c r="C20" s="119"/>
      <c r="D20" s="80" t="s">
        <v>713</v>
      </c>
      <c r="E20" s="80" t="s">
        <v>693</v>
      </c>
      <c r="F20" s="80"/>
      <c r="G20" s="80"/>
      <c r="H20" s="80"/>
      <c r="I20" s="186">
        <f t="shared" si="0"/>
        <v>100</v>
      </c>
      <c r="J20" s="186">
        <f t="shared" si="0"/>
        <v>100</v>
      </c>
    </row>
    <row r="21" spans="2:10" ht="25.5">
      <c r="B21" s="87" t="s">
        <v>218</v>
      </c>
      <c r="C21" s="119"/>
      <c r="D21" s="80" t="s">
        <v>713</v>
      </c>
      <c r="E21" s="80" t="s">
        <v>693</v>
      </c>
      <c r="F21" s="80" t="s">
        <v>789</v>
      </c>
      <c r="G21" s="80"/>
      <c r="H21" s="80"/>
      <c r="I21" s="186">
        <f t="shared" si="0"/>
        <v>100</v>
      </c>
      <c r="J21" s="186">
        <f t="shared" si="0"/>
        <v>100</v>
      </c>
    </row>
    <row r="22" spans="2:10" ht="12.75">
      <c r="B22" s="96" t="s">
        <v>775</v>
      </c>
      <c r="C22" s="120"/>
      <c r="D22" s="80" t="s">
        <v>713</v>
      </c>
      <c r="E22" s="80" t="s">
        <v>693</v>
      </c>
      <c r="F22" s="80" t="s">
        <v>789</v>
      </c>
      <c r="G22" s="80" t="s">
        <v>776</v>
      </c>
      <c r="H22" s="80"/>
      <c r="I22" s="186">
        <f t="shared" si="0"/>
        <v>100</v>
      </c>
      <c r="J22" s="186">
        <f t="shared" si="0"/>
        <v>100</v>
      </c>
    </row>
    <row r="23" spans="2:10" ht="12.75">
      <c r="B23" s="96" t="s">
        <v>777</v>
      </c>
      <c r="C23" s="120"/>
      <c r="D23" s="80" t="s">
        <v>713</v>
      </c>
      <c r="E23" s="80" t="s">
        <v>693</v>
      </c>
      <c r="F23" s="80" t="s">
        <v>789</v>
      </c>
      <c r="G23" s="80" t="s">
        <v>778</v>
      </c>
      <c r="H23" s="80"/>
      <c r="I23" s="186">
        <v>100</v>
      </c>
      <c r="J23" s="186">
        <v>100</v>
      </c>
    </row>
    <row r="24" spans="2:10" ht="12.75">
      <c r="B24" s="87" t="s">
        <v>762</v>
      </c>
      <c r="C24" s="120"/>
      <c r="D24" s="80" t="s">
        <v>713</v>
      </c>
      <c r="E24" s="80" t="s">
        <v>693</v>
      </c>
      <c r="F24" s="80" t="s">
        <v>789</v>
      </c>
      <c r="G24" s="80" t="s">
        <v>778</v>
      </c>
      <c r="H24" s="80">
        <v>2</v>
      </c>
      <c r="I24" s="186">
        <v>100</v>
      </c>
      <c r="J24" s="186">
        <v>100</v>
      </c>
    </row>
    <row r="25" spans="2:10" ht="12.75">
      <c r="B25" s="87" t="s">
        <v>354</v>
      </c>
      <c r="C25" s="119"/>
      <c r="D25" s="80" t="s">
        <v>731</v>
      </c>
      <c r="E25" s="80"/>
      <c r="F25" s="80"/>
      <c r="G25" s="80"/>
      <c r="H25" s="80"/>
      <c r="I25" s="186">
        <f aca="true" t="shared" si="1" ref="I25:J30">I26</f>
        <v>6449.2</v>
      </c>
      <c r="J25" s="186">
        <f t="shared" si="1"/>
        <v>6439.4</v>
      </c>
    </row>
    <row r="26" spans="2:10" ht="12.75">
      <c r="B26" s="87" t="s">
        <v>365</v>
      </c>
      <c r="C26" s="122"/>
      <c r="D26" s="80" t="s">
        <v>731</v>
      </c>
      <c r="E26" s="80" t="s">
        <v>734</v>
      </c>
      <c r="F26" s="80"/>
      <c r="G26" s="80"/>
      <c r="H26" s="80"/>
      <c r="I26" s="186">
        <f t="shared" si="1"/>
        <v>6449.2</v>
      </c>
      <c r="J26" s="186">
        <f t="shared" si="1"/>
        <v>6439.4</v>
      </c>
    </row>
    <row r="27" spans="2:10" ht="12.75">
      <c r="B27" s="96" t="s">
        <v>764</v>
      </c>
      <c r="C27" s="123"/>
      <c r="D27" s="121">
        <v>1000</v>
      </c>
      <c r="E27" s="121">
        <v>1004</v>
      </c>
      <c r="F27" s="121" t="s">
        <v>765</v>
      </c>
      <c r="G27" s="79"/>
      <c r="H27" s="79"/>
      <c r="I27" s="186">
        <f t="shared" si="1"/>
        <v>6449.2</v>
      </c>
      <c r="J27" s="186">
        <f t="shared" si="1"/>
        <v>6439.4</v>
      </c>
    </row>
    <row r="28" spans="2:10" ht="38.25">
      <c r="B28" s="96" t="s">
        <v>267</v>
      </c>
      <c r="C28" s="120"/>
      <c r="D28" s="121">
        <v>1000</v>
      </c>
      <c r="E28" s="121">
        <v>1004</v>
      </c>
      <c r="F28" s="97" t="s">
        <v>214</v>
      </c>
      <c r="G28" s="80"/>
      <c r="H28" s="80"/>
      <c r="I28" s="186">
        <f t="shared" si="1"/>
        <v>6449.2</v>
      </c>
      <c r="J28" s="186">
        <f t="shared" si="1"/>
        <v>6439.4</v>
      </c>
    </row>
    <row r="29" spans="2:10" ht="25.5">
      <c r="B29" s="96" t="s">
        <v>511</v>
      </c>
      <c r="C29" s="120"/>
      <c r="D29" s="121">
        <v>1000</v>
      </c>
      <c r="E29" s="121">
        <v>1004</v>
      </c>
      <c r="F29" s="97" t="s">
        <v>214</v>
      </c>
      <c r="G29" s="80" t="s">
        <v>509</v>
      </c>
      <c r="H29" s="80"/>
      <c r="I29" s="186">
        <f t="shared" si="1"/>
        <v>6449.2</v>
      </c>
      <c r="J29" s="186">
        <f t="shared" si="1"/>
        <v>6439.4</v>
      </c>
    </row>
    <row r="30" spans="2:10" ht="25.5">
      <c r="B30" s="96" t="s">
        <v>512</v>
      </c>
      <c r="C30" s="120"/>
      <c r="D30" s="121">
        <v>1000</v>
      </c>
      <c r="E30" s="121">
        <v>1004</v>
      </c>
      <c r="F30" s="97" t="s">
        <v>214</v>
      </c>
      <c r="G30" s="80" t="s">
        <v>510</v>
      </c>
      <c r="H30" s="80"/>
      <c r="I30" s="186">
        <f t="shared" si="1"/>
        <v>6449.2</v>
      </c>
      <c r="J30" s="186">
        <f t="shared" si="1"/>
        <v>6439.4</v>
      </c>
    </row>
    <row r="31" spans="2:10" ht="12.75">
      <c r="B31" s="87" t="s">
        <v>739</v>
      </c>
      <c r="C31" s="122"/>
      <c r="D31" s="121">
        <v>1000</v>
      </c>
      <c r="E31" s="121">
        <v>1004</v>
      </c>
      <c r="F31" s="97" t="s">
        <v>214</v>
      </c>
      <c r="G31" s="80" t="s">
        <v>510</v>
      </c>
      <c r="H31" s="80">
        <v>3</v>
      </c>
      <c r="I31" s="191">
        <v>6449.2</v>
      </c>
      <c r="J31" s="191">
        <v>6439.4</v>
      </c>
    </row>
    <row r="32" spans="2:10" ht="12.75">
      <c r="B32" s="104" t="s">
        <v>439</v>
      </c>
      <c r="C32" s="124" t="s">
        <v>472</v>
      </c>
      <c r="D32" s="79"/>
      <c r="E32" s="80"/>
      <c r="F32" s="80"/>
      <c r="G32" s="80"/>
      <c r="H32" s="80"/>
      <c r="I32" s="185">
        <f>I36+I92+I99+I106+I119+I136+I149+I170</f>
        <v>28355.600000000002</v>
      </c>
      <c r="J32" s="185">
        <f>J36+J92+J99+J106+J119+J136+J149+J170</f>
        <v>27532.3</v>
      </c>
    </row>
    <row r="33" spans="2:10" ht="12.75">
      <c r="B33" s="96" t="s">
        <v>758</v>
      </c>
      <c r="C33" s="124"/>
      <c r="D33" s="79"/>
      <c r="E33" s="80"/>
      <c r="F33" s="80"/>
      <c r="G33" s="80"/>
      <c r="H33" s="80" t="s">
        <v>750</v>
      </c>
      <c r="I33" s="186">
        <f>I155</f>
        <v>881</v>
      </c>
      <c r="J33" s="186">
        <f>J155</f>
        <v>881</v>
      </c>
    </row>
    <row r="34" spans="2:13" ht="12.75">
      <c r="B34" s="96" t="s">
        <v>762</v>
      </c>
      <c r="C34" s="119"/>
      <c r="D34" s="79"/>
      <c r="E34" s="80"/>
      <c r="F34" s="80"/>
      <c r="G34" s="80"/>
      <c r="H34" s="35">
        <v>2</v>
      </c>
      <c r="I34" s="186">
        <f>I42+I45+I48+I74+I77+I80+I91+I98+I105+I112+I118+I135+I140+I142+I176+I156+I158+I129+I52+I58+I66+I125+I148+I164+I169+I86</f>
        <v>26974</v>
      </c>
      <c r="J34" s="186">
        <f>J42+J45+J48+J74+J77+J80+J91+J98+J105+J112+J118+J135+J140+J142+J176+J156+J158+J129+J52+J58+J66+J125+J148+J164+J169+J86</f>
        <v>26150.299999999996</v>
      </c>
      <c r="L34" s="88"/>
      <c r="M34" s="88"/>
    </row>
    <row r="35" spans="2:10" ht="12.75">
      <c r="B35" s="96" t="s">
        <v>739</v>
      </c>
      <c r="C35" s="119"/>
      <c r="D35" s="79"/>
      <c r="E35" s="80"/>
      <c r="F35" s="80"/>
      <c r="G35" s="80"/>
      <c r="H35" s="35">
        <v>3</v>
      </c>
      <c r="I35" s="186">
        <f>I59+I62+I67+I70</f>
        <v>500.59999999999997</v>
      </c>
      <c r="J35" s="186">
        <f>J59+J62+J67+J70</f>
        <v>501</v>
      </c>
    </row>
    <row r="36" spans="2:10" ht="12.75">
      <c r="B36" s="87" t="s">
        <v>339</v>
      </c>
      <c r="C36" s="119"/>
      <c r="D36" s="80" t="s">
        <v>713</v>
      </c>
      <c r="E36" s="80"/>
      <c r="F36" s="80"/>
      <c r="G36" s="80"/>
      <c r="H36" s="80"/>
      <c r="I36" s="186">
        <f>I37+I53</f>
        <v>13403.6</v>
      </c>
      <c r="J36" s="186">
        <f>J37+J53</f>
        <v>13262.599999999999</v>
      </c>
    </row>
    <row r="37" spans="2:10" ht="25.5">
      <c r="B37" s="96" t="s">
        <v>779</v>
      </c>
      <c r="C37" s="123"/>
      <c r="D37" s="80" t="s">
        <v>713</v>
      </c>
      <c r="E37" s="80" t="s">
        <v>716</v>
      </c>
      <c r="F37" s="121"/>
      <c r="G37" s="80"/>
      <c r="H37" s="80"/>
      <c r="I37" s="186">
        <f>I38+I49</f>
        <v>12582.5</v>
      </c>
      <c r="J37" s="186">
        <f>J38+J49</f>
        <v>12407.099999999999</v>
      </c>
    </row>
    <row r="38" spans="2:10" ht="12.75">
      <c r="B38" s="87" t="s">
        <v>764</v>
      </c>
      <c r="C38" s="122"/>
      <c r="D38" s="80" t="s">
        <v>713</v>
      </c>
      <c r="E38" s="80" t="s">
        <v>716</v>
      </c>
      <c r="F38" s="121" t="s">
        <v>765</v>
      </c>
      <c r="G38" s="80"/>
      <c r="H38" s="80"/>
      <c r="I38" s="186">
        <f>I39</f>
        <v>12567.5</v>
      </c>
      <c r="J38" s="186">
        <f>J39</f>
        <v>12407.099999999999</v>
      </c>
    </row>
    <row r="39" spans="2:10" ht="12.75">
      <c r="B39" s="87" t="s">
        <v>773</v>
      </c>
      <c r="C39" s="122"/>
      <c r="D39" s="80" t="s">
        <v>713</v>
      </c>
      <c r="E39" s="80" t="s">
        <v>716</v>
      </c>
      <c r="F39" s="121" t="s">
        <v>774</v>
      </c>
      <c r="G39" s="80"/>
      <c r="H39" s="80"/>
      <c r="I39" s="186">
        <f>I40+I43+I46</f>
        <v>12567.5</v>
      </c>
      <c r="J39" s="186">
        <f>J40+J43+J46</f>
        <v>12407.099999999999</v>
      </c>
    </row>
    <row r="40" spans="2:10" ht="38.25">
      <c r="B40" s="87" t="s">
        <v>768</v>
      </c>
      <c r="C40" s="122"/>
      <c r="D40" s="80" t="s">
        <v>713</v>
      </c>
      <c r="E40" s="80" t="s">
        <v>716</v>
      </c>
      <c r="F40" s="121" t="s">
        <v>774</v>
      </c>
      <c r="G40" s="80" t="s">
        <v>640</v>
      </c>
      <c r="H40" s="80"/>
      <c r="I40" s="186">
        <f>I41</f>
        <v>9610</v>
      </c>
      <c r="J40" s="186">
        <f>J41</f>
        <v>9628.8</v>
      </c>
    </row>
    <row r="41" spans="2:10" ht="12.75">
      <c r="B41" s="87" t="s">
        <v>769</v>
      </c>
      <c r="C41" s="122"/>
      <c r="D41" s="80" t="s">
        <v>713</v>
      </c>
      <c r="E41" s="80" t="s">
        <v>716</v>
      </c>
      <c r="F41" s="121" t="s">
        <v>774</v>
      </c>
      <c r="G41" s="80" t="s">
        <v>770</v>
      </c>
      <c r="H41" s="80"/>
      <c r="I41" s="186">
        <f>I42</f>
        <v>9610</v>
      </c>
      <c r="J41" s="186">
        <f>J42</f>
        <v>9628.8</v>
      </c>
    </row>
    <row r="42" spans="2:10" ht="12.75">
      <c r="B42" s="87" t="s">
        <v>762</v>
      </c>
      <c r="C42" s="122"/>
      <c r="D42" s="80" t="s">
        <v>713</v>
      </c>
      <c r="E42" s="80" t="s">
        <v>716</v>
      </c>
      <c r="F42" s="121" t="s">
        <v>774</v>
      </c>
      <c r="G42" s="80" t="s">
        <v>770</v>
      </c>
      <c r="H42" s="80">
        <v>2</v>
      </c>
      <c r="I42" s="186">
        <v>9610</v>
      </c>
      <c r="J42" s="186">
        <v>9628.8</v>
      </c>
    </row>
    <row r="43" spans="2:10" ht="12.75">
      <c r="B43" s="96" t="s">
        <v>775</v>
      </c>
      <c r="C43" s="120"/>
      <c r="D43" s="80" t="s">
        <v>713</v>
      </c>
      <c r="E43" s="80" t="s">
        <v>716</v>
      </c>
      <c r="F43" s="121" t="s">
        <v>774</v>
      </c>
      <c r="G43" s="80" t="s">
        <v>776</v>
      </c>
      <c r="H43" s="80"/>
      <c r="I43" s="186">
        <f>I44</f>
        <v>2943.5</v>
      </c>
      <c r="J43" s="186">
        <f>J44</f>
        <v>2763.3</v>
      </c>
    </row>
    <row r="44" spans="2:10" ht="12.75">
      <c r="B44" s="96" t="s">
        <v>777</v>
      </c>
      <c r="C44" s="120"/>
      <c r="D44" s="80" t="s">
        <v>713</v>
      </c>
      <c r="E44" s="80" t="s">
        <v>716</v>
      </c>
      <c r="F44" s="121" t="s">
        <v>774</v>
      </c>
      <c r="G44" s="80" t="s">
        <v>778</v>
      </c>
      <c r="H44" s="80"/>
      <c r="I44" s="186">
        <f>I45</f>
        <v>2943.5</v>
      </c>
      <c r="J44" s="186">
        <f>J45</f>
        <v>2763.3</v>
      </c>
    </row>
    <row r="45" spans="2:10" ht="12.75">
      <c r="B45" s="87" t="s">
        <v>762</v>
      </c>
      <c r="C45" s="122"/>
      <c r="D45" s="80" t="s">
        <v>713</v>
      </c>
      <c r="E45" s="80" t="s">
        <v>716</v>
      </c>
      <c r="F45" s="121" t="s">
        <v>774</v>
      </c>
      <c r="G45" s="80" t="s">
        <v>778</v>
      </c>
      <c r="H45" s="80">
        <v>2</v>
      </c>
      <c r="I45" s="186">
        <v>2943.5</v>
      </c>
      <c r="J45" s="186">
        <v>2763.3</v>
      </c>
    </row>
    <row r="46" spans="2:10" ht="12.75">
      <c r="B46" s="96" t="s">
        <v>780</v>
      </c>
      <c r="C46" s="120"/>
      <c r="D46" s="80" t="s">
        <v>713</v>
      </c>
      <c r="E46" s="80" t="s">
        <v>716</v>
      </c>
      <c r="F46" s="121" t="s">
        <v>774</v>
      </c>
      <c r="G46" s="80" t="s">
        <v>472</v>
      </c>
      <c r="H46" s="80"/>
      <c r="I46" s="186">
        <f>I47</f>
        <v>14</v>
      </c>
      <c r="J46" s="186">
        <f>J47</f>
        <v>15</v>
      </c>
    </row>
    <row r="47" spans="2:10" ht="12.75">
      <c r="B47" s="96" t="s">
        <v>781</v>
      </c>
      <c r="C47" s="120"/>
      <c r="D47" s="80" t="s">
        <v>713</v>
      </c>
      <c r="E47" s="80" t="s">
        <v>716</v>
      </c>
      <c r="F47" s="121" t="s">
        <v>774</v>
      </c>
      <c r="G47" s="80" t="s">
        <v>782</v>
      </c>
      <c r="H47" s="80"/>
      <c r="I47" s="186">
        <f>I48</f>
        <v>14</v>
      </c>
      <c r="J47" s="186">
        <f>J48</f>
        <v>15</v>
      </c>
    </row>
    <row r="48" spans="2:10" ht="12.75">
      <c r="B48" s="87" t="s">
        <v>762</v>
      </c>
      <c r="C48" s="122"/>
      <c r="D48" s="80" t="s">
        <v>713</v>
      </c>
      <c r="E48" s="80" t="s">
        <v>716</v>
      </c>
      <c r="F48" s="121" t="s">
        <v>774</v>
      </c>
      <c r="G48" s="80" t="s">
        <v>782</v>
      </c>
      <c r="H48" s="80">
        <v>2</v>
      </c>
      <c r="I48" s="186">
        <v>14</v>
      </c>
      <c r="J48" s="186">
        <v>15</v>
      </c>
    </row>
    <row r="49" spans="2:10" ht="30" customHeight="1">
      <c r="B49" s="101" t="s">
        <v>117</v>
      </c>
      <c r="C49" s="122"/>
      <c r="D49" s="80" t="s">
        <v>713</v>
      </c>
      <c r="E49" s="80" t="s">
        <v>716</v>
      </c>
      <c r="F49" s="80" t="s">
        <v>118</v>
      </c>
      <c r="G49" s="80"/>
      <c r="H49" s="80"/>
      <c r="I49" s="186">
        <f>I50</f>
        <v>15</v>
      </c>
      <c r="J49" s="186"/>
    </row>
    <row r="50" spans="2:10" ht="25.5">
      <c r="B50" s="87" t="s">
        <v>119</v>
      </c>
      <c r="C50" s="122"/>
      <c r="D50" s="80" t="s">
        <v>713</v>
      </c>
      <c r="E50" s="80" t="s">
        <v>716</v>
      </c>
      <c r="F50" s="80" t="s">
        <v>120</v>
      </c>
      <c r="G50" s="80"/>
      <c r="H50" s="80"/>
      <c r="I50" s="186">
        <f>I51</f>
        <v>15</v>
      </c>
      <c r="J50" s="186"/>
    </row>
    <row r="51" spans="2:10" ht="12.75">
      <c r="B51" s="96" t="s">
        <v>775</v>
      </c>
      <c r="C51" s="122"/>
      <c r="D51" s="80" t="s">
        <v>713</v>
      </c>
      <c r="E51" s="80" t="s">
        <v>716</v>
      </c>
      <c r="F51" s="80" t="s">
        <v>120</v>
      </c>
      <c r="G51" s="80" t="s">
        <v>776</v>
      </c>
      <c r="H51" s="80"/>
      <c r="I51" s="186">
        <f>I52</f>
        <v>15</v>
      </c>
      <c r="J51" s="186"/>
    </row>
    <row r="52" spans="2:10" ht="12.75">
      <c r="B52" s="87" t="s">
        <v>762</v>
      </c>
      <c r="C52" s="122"/>
      <c r="D52" s="80" t="s">
        <v>713</v>
      </c>
      <c r="E52" s="80" t="s">
        <v>716</v>
      </c>
      <c r="F52" s="80" t="s">
        <v>120</v>
      </c>
      <c r="G52" s="80" t="s">
        <v>778</v>
      </c>
      <c r="H52" s="80" t="s">
        <v>751</v>
      </c>
      <c r="I52" s="186">
        <v>15</v>
      </c>
      <c r="J52" s="186"/>
    </row>
    <row r="53" spans="2:10" ht="12.75">
      <c r="B53" s="96" t="s">
        <v>341</v>
      </c>
      <c r="C53" s="120"/>
      <c r="D53" s="80" t="s">
        <v>713</v>
      </c>
      <c r="E53" s="80" t="s">
        <v>693</v>
      </c>
      <c r="F53" s="121"/>
      <c r="G53" s="80"/>
      <c r="H53" s="80"/>
      <c r="I53" s="186">
        <f>I54+I81</f>
        <v>821.1</v>
      </c>
      <c r="J53" s="186">
        <f>J54+J81</f>
        <v>855.4999999999999</v>
      </c>
    </row>
    <row r="54" spans="2:10" ht="12.75">
      <c r="B54" s="96" t="s">
        <v>764</v>
      </c>
      <c r="C54" s="120"/>
      <c r="D54" s="80" t="s">
        <v>713</v>
      </c>
      <c r="E54" s="80" t="s">
        <v>693</v>
      </c>
      <c r="F54" s="121" t="s">
        <v>765</v>
      </c>
      <c r="G54" s="80"/>
      <c r="H54" s="80"/>
      <c r="I54" s="186">
        <f>I55+I63+I71</f>
        <v>811.1</v>
      </c>
      <c r="J54" s="186">
        <f>J55+J63+J71</f>
        <v>813.4999999999999</v>
      </c>
    </row>
    <row r="55" spans="2:10" ht="38.25">
      <c r="B55" s="96" t="s">
        <v>783</v>
      </c>
      <c r="C55" s="120"/>
      <c r="D55" s="80" t="s">
        <v>713</v>
      </c>
      <c r="E55" s="80" t="s">
        <v>693</v>
      </c>
      <c r="F55" s="115" t="s">
        <v>784</v>
      </c>
      <c r="G55" s="80"/>
      <c r="H55" s="80"/>
      <c r="I55" s="186">
        <f>I56+I60</f>
        <v>262.4</v>
      </c>
      <c r="J55" s="186">
        <f>J56+J60</f>
        <v>262.79999999999995</v>
      </c>
    </row>
    <row r="56" spans="2:10" ht="38.25">
      <c r="B56" s="87" t="s">
        <v>768</v>
      </c>
      <c r="C56" s="122"/>
      <c r="D56" s="80" t="s">
        <v>713</v>
      </c>
      <c r="E56" s="80" t="s">
        <v>693</v>
      </c>
      <c r="F56" s="115" t="s">
        <v>784</v>
      </c>
      <c r="G56" s="80" t="s">
        <v>640</v>
      </c>
      <c r="H56" s="80"/>
      <c r="I56" s="186">
        <f>I57</f>
        <v>251.79999999999998</v>
      </c>
      <c r="J56" s="186">
        <f>J57</f>
        <v>251.79999999999998</v>
      </c>
    </row>
    <row r="57" spans="2:10" ht="12.75">
      <c r="B57" s="87" t="s">
        <v>769</v>
      </c>
      <c r="C57" s="122"/>
      <c r="D57" s="80" t="s">
        <v>713</v>
      </c>
      <c r="E57" s="80" t="s">
        <v>693</v>
      </c>
      <c r="F57" s="115" t="s">
        <v>784</v>
      </c>
      <c r="G57" s="80" t="s">
        <v>770</v>
      </c>
      <c r="H57" s="80"/>
      <c r="I57" s="186">
        <f>I58+I59</f>
        <v>251.79999999999998</v>
      </c>
      <c r="J57" s="186">
        <f>J58+J59</f>
        <v>251.79999999999998</v>
      </c>
    </row>
    <row r="58" spans="2:10" ht="12.75">
      <c r="B58" s="87" t="s">
        <v>762</v>
      </c>
      <c r="C58" s="122"/>
      <c r="D58" s="80" t="s">
        <v>713</v>
      </c>
      <c r="E58" s="80" t="s">
        <v>693</v>
      </c>
      <c r="F58" s="115" t="s">
        <v>784</v>
      </c>
      <c r="G58" s="80" t="s">
        <v>770</v>
      </c>
      <c r="H58" s="80" t="s">
        <v>751</v>
      </c>
      <c r="I58" s="186">
        <v>11.7</v>
      </c>
      <c r="J58" s="186">
        <v>11.7</v>
      </c>
    </row>
    <row r="59" spans="2:10" ht="12.75">
      <c r="B59" s="87" t="s">
        <v>739</v>
      </c>
      <c r="C59" s="122"/>
      <c r="D59" s="80" t="s">
        <v>713</v>
      </c>
      <c r="E59" s="80" t="s">
        <v>693</v>
      </c>
      <c r="F59" s="115" t="s">
        <v>784</v>
      </c>
      <c r="G59" s="80" t="s">
        <v>770</v>
      </c>
      <c r="H59" s="80">
        <v>3</v>
      </c>
      <c r="I59" s="186">
        <v>240.1</v>
      </c>
      <c r="J59" s="186">
        <v>240.1</v>
      </c>
    </row>
    <row r="60" spans="2:10" ht="12.75">
      <c r="B60" s="96" t="s">
        <v>775</v>
      </c>
      <c r="C60" s="120"/>
      <c r="D60" s="80" t="s">
        <v>713</v>
      </c>
      <c r="E60" s="80" t="s">
        <v>693</v>
      </c>
      <c r="F60" s="115" t="s">
        <v>784</v>
      </c>
      <c r="G60" s="80" t="s">
        <v>776</v>
      </c>
      <c r="H60" s="80"/>
      <c r="I60" s="186">
        <f>I61</f>
        <v>10.6</v>
      </c>
      <c r="J60" s="186">
        <f>J61</f>
        <v>11</v>
      </c>
    </row>
    <row r="61" spans="2:10" ht="12.75">
      <c r="B61" s="96" t="s">
        <v>777</v>
      </c>
      <c r="C61" s="120"/>
      <c r="D61" s="80" t="s">
        <v>713</v>
      </c>
      <c r="E61" s="80" t="s">
        <v>693</v>
      </c>
      <c r="F61" s="115" t="s">
        <v>784</v>
      </c>
      <c r="G61" s="80" t="s">
        <v>778</v>
      </c>
      <c r="H61" s="80"/>
      <c r="I61" s="186">
        <f>I62</f>
        <v>10.6</v>
      </c>
      <c r="J61" s="186">
        <f>J62</f>
        <v>11</v>
      </c>
    </row>
    <row r="62" spans="2:10" ht="12.75">
      <c r="B62" s="87" t="s">
        <v>739</v>
      </c>
      <c r="C62" s="122"/>
      <c r="D62" s="80" t="s">
        <v>713</v>
      </c>
      <c r="E62" s="80" t="s">
        <v>693</v>
      </c>
      <c r="F62" s="115" t="s">
        <v>784</v>
      </c>
      <c r="G62" s="80" t="s">
        <v>778</v>
      </c>
      <c r="H62" s="80">
        <v>3</v>
      </c>
      <c r="I62" s="186">
        <v>10.6</v>
      </c>
      <c r="J62" s="186">
        <v>11</v>
      </c>
    </row>
    <row r="63" spans="2:10" ht="25.5">
      <c r="B63" s="96" t="s">
        <v>787</v>
      </c>
      <c r="C63" s="120"/>
      <c r="D63" s="80" t="s">
        <v>713</v>
      </c>
      <c r="E63" s="80" t="s">
        <v>693</v>
      </c>
      <c r="F63" s="121" t="s">
        <v>788</v>
      </c>
      <c r="G63" s="80"/>
      <c r="H63" s="80"/>
      <c r="I63" s="186">
        <f>I64+I68</f>
        <v>261.59999999999997</v>
      </c>
      <c r="J63" s="186">
        <f>J64+J68</f>
        <v>261.59999999999997</v>
      </c>
    </row>
    <row r="64" spans="2:10" ht="38.25">
      <c r="B64" s="87" t="s">
        <v>768</v>
      </c>
      <c r="C64" s="122"/>
      <c r="D64" s="80" t="s">
        <v>713</v>
      </c>
      <c r="E64" s="80" t="s">
        <v>693</v>
      </c>
      <c r="F64" s="115" t="s">
        <v>788</v>
      </c>
      <c r="G64" s="80" t="s">
        <v>640</v>
      </c>
      <c r="H64" s="80"/>
      <c r="I64" s="186">
        <f>I65</f>
        <v>251.79999999999998</v>
      </c>
      <c r="J64" s="186">
        <f>J65</f>
        <v>251.79999999999998</v>
      </c>
    </row>
    <row r="65" spans="2:10" ht="12.75">
      <c r="B65" s="87" t="s">
        <v>769</v>
      </c>
      <c r="C65" s="122"/>
      <c r="D65" s="80" t="s">
        <v>713</v>
      </c>
      <c r="E65" s="80" t="s">
        <v>693</v>
      </c>
      <c r="F65" s="115" t="s">
        <v>788</v>
      </c>
      <c r="G65" s="80" t="s">
        <v>770</v>
      </c>
      <c r="H65" s="80"/>
      <c r="I65" s="186">
        <f>I66+I67</f>
        <v>251.79999999999998</v>
      </c>
      <c r="J65" s="186">
        <f>J66+J67</f>
        <v>251.79999999999998</v>
      </c>
    </row>
    <row r="66" spans="2:10" ht="12.75">
      <c r="B66" s="87" t="s">
        <v>762</v>
      </c>
      <c r="C66" s="122"/>
      <c r="D66" s="80" t="s">
        <v>713</v>
      </c>
      <c r="E66" s="80" t="s">
        <v>693</v>
      </c>
      <c r="F66" s="115" t="s">
        <v>788</v>
      </c>
      <c r="G66" s="80" t="s">
        <v>770</v>
      </c>
      <c r="H66" s="80" t="s">
        <v>751</v>
      </c>
      <c r="I66" s="186">
        <v>11.7</v>
      </c>
      <c r="J66" s="186">
        <v>11.7</v>
      </c>
    </row>
    <row r="67" spans="2:10" ht="12.75">
      <c r="B67" s="87" t="s">
        <v>739</v>
      </c>
      <c r="C67" s="122"/>
      <c r="D67" s="80" t="s">
        <v>713</v>
      </c>
      <c r="E67" s="80" t="s">
        <v>693</v>
      </c>
      <c r="F67" s="115" t="s">
        <v>788</v>
      </c>
      <c r="G67" s="80" t="s">
        <v>770</v>
      </c>
      <c r="H67" s="80">
        <v>3</v>
      </c>
      <c r="I67" s="186">
        <v>240.1</v>
      </c>
      <c r="J67" s="186">
        <v>240.1</v>
      </c>
    </row>
    <row r="68" spans="2:10" ht="12.75">
      <c r="B68" s="96" t="s">
        <v>775</v>
      </c>
      <c r="C68" s="120"/>
      <c r="D68" s="80" t="s">
        <v>713</v>
      </c>
      <c r="E68" s="80" t="s">
        <v>693</v>
      </c>
      <c r="F68" s="115" t="s">
        <v>788</v>
      </c>
      <c r="G68" s="80" t="s">
        <v>776</v>
      </c>
      <c r="H68" s="80"/>
      <c r="I68" s="186">
        <f>I69</f>
        <v>9.8</v>
      </c>
      <c r="J68" s="186">
        <f>J69</f>
        <v>9.8</v>
      </c>
    </row>
    <row r="69" spans="2:10" ht="12.75">
      <c r="B69" s="96" t="s">
        <v>777</v>
      </c>
      <c r="C69" s="120"/>
      <c r="D69" s="80" t="s">
        <v>713</v>
      </c>
      <c r="E69" s="80" t="s">
        <v>693</v>
      </c>
      <c r="F69" s="115" t="s">
        <v>788</v>
      </c>
      <c r="G69" s="80" t="s">
        <v>778</v>
      </c>
      <c r="H69" s="80"/>
      <c r="I69" s="186">
        <f>I70</f>
        <v>9.8</v>
      </c>
      <c r="J69" s="186">
        <f>J70</f>
        <v>9.8</v>
      </c>
    </row>
    <row r="70" spans="2:10" ht="12.75">
      <c r="B70" s="87" t="s">
        <v>739</v>
      </c>
      <c r="C70" s="122"/>
      <c r="D70" s="80" t="s">
        <v>713</v>
      </c>
      <c r="E70" s="80" t="s">
        <v>693</v>
      </c>
      <c r="F70" s="115" t="s">
        <v>788</v>
      </c>
      <c r="G70" s="80" t="s">
        <v>778</v>
      </c>
      <c r="H70" s="80">
        <v>3</v>
      </c>
      <c r="I70" s="186">
        <v>9.8</v>
      </c>
      <c r="J70" s="186">
        <v>9.8</v>
      </c>
    </row>
    <row r="71" spans="2:10" ht="25.5">
      <c r="B71" s="87" t="s">
        <v>219</v>
      </c>
      <c r="C71" s="122"/>
      <c r="D71" s="80" t="s">
        <v>713</v>
      </c>
      <c r="E71" s="80" t="s">
        <v>693</v>
      </c>
      <c r="F71" s="80" t="s">
        <v>790</v>
      </c>
      <c r="G71" s="80"/>
      <c r="H71" s="80"/>
      <c r="I71" s="186">
        <f>I72+I75+I78</f>
        <v>287.1</v>
      </c>
      <c r="J71" s="186">
        <f>J72+J75+J78</f>
        <v>289.1</v>
      </c>
    </row>
    <row r="72" spans="2:10" ht="38.25">
      <c r="B72" s="87" t="s">
        <v>768</v>
      </c>
      <c r="C72" s="122"/>
      <c r="D72" s="80" t="s">
        <v>713</v>
      </c>
      <c r="E72" s="80" t="s">
        <v>693</v>
      </c>
      <c r="F72" s="80" t="s">
        <v>790</v>
      </c>
      <c r="G72" s="80" t="s">
        <v>640</v>
      </c>
      <c r="H72" s="80"/>
      <c r="I72" s="186">
        <f>I73</f>
        <v>106.4</v>
      </c>
      <c r="J72" s="186">
        <f>J73</f>
        <v>106.6</v>
      </c>
    </row>
    <row r="73" spans="2:10" ht="12.75">
      <c r="B73" s="87" t="s">
        <v>769</v>
      </c>
      <c r="C73" s="122"/>
      <c r="D73" s="80" t="s">
        <v>713</v>
      </c>
      <c r="E73" s="80" t="s">
        <v>693</v>
      </c>
      <c r="F73" s="80" t="s">
        <v>790</v>
      </c>
      <c r="G73" s="80" t="s">
        <v>770</v>
      </c>
      <c r="H73" s="80"/>
      <c r="I73" s="186">
        <f>I74</f>
        <v>106.4</v>
      </c>
      <c r="J73" s="186">
        <f>J74</f>
        <v>106.6</v>
      </c>
    </row>
    <row r="74" spans="2:10" ht="12.75">
      <c r="B74" s="87" t="s">
        <v>762</v>
      </c>
      <c r="C74" s="122"/>
      <c r="D74" s="80" t="s">
        <v>713</v>
      </c>
      <c r="E74" s="80" t="s">
        <v>693</v>
      </c>
      <c r="F74" s="80" t="s">
        <v>790</v>
      </c>
      <c r="G74" s="80" t="s">
        <v>770</v>
      </c>
      <c r="H74" s="80">
        <v>2</v>
      </c>
      <c r="I74" s="187">
        <v>106.4</v>
      </c>
      <c r="J74" s="187">
        <v>106.6</v>
      </c>
    </row>
    <row r="75" spans="2:10" ht="12.75">
      <c r="B75" s="96" t="s">
        <v>775</v>
      </c>
      <c r="C75" s="120"/>
      <c r="D75" s="80" t="s">
        <v>713</v>
      </c>
      <c r="E75" s="80" t="s">
        <v>693</v>
      </c>
      <c r="F75" s="80" t="s">
        <v>790</v>
      </c>
      <c r="G75" s="80" t="s">
        <v>776</v>
      </c>
      <c r="H75" s="80"/>
      <c r="I75" s="186">
        <f>I76</f>
        <v>48.4</v>
      </c>
      <c r="J75" s="186">
        <f>J76</f>
        <v>48.7</v>
      </c>
    </row>
    <row r="76" spans="2:10" ht="12.75">
      <c r="B76" s="96" t="s">
        <v>777</v>
      </c>
      <c r="C76" s="120"/>
      <c r="D76" s="80" t="s">
        <v>713</v>
      </c>
      <c r="E76" s="80" t="s">
        <v>693</v>
      </c>
      <c r="F76" s="80" t="s">
        <v>790</v>
      </c>
      <c r="G76" s="80" t="s">
        <v>778</v>
      </c>
      <c r="H76" s="80"/>
      <c r="I76" s="186">
        <f>I77</f>
        <v>48.4</v>
      </c>
      <c r="J76" s="186">
        <f>J77</f>
        <v>48.7</v>
      </c>
    </row>
    <row r="77" spans="2:10" ht="12.75">
      <c r="B77" s="87" t="s">
        <v>762</v>
      </c>
      <c r="C77" s="122"/>
      <c r="D77" s="80" t="s">
        <v>713</v>
      </c>
      <c r="E77" s="80" t="s">
        <v>693</v>
      </c>
      <c r="F77" s="80" t="s">
        <v>790</v>
      </c>
      <c r="G77" s="80" t="s">
        <v>778</v>
      </c>
      <c r="H77" s="80">
        <v>2</v>
      </c>
      <c r="I77" s="186">
        <v>48.4</v>
      </c>
      <c r="J77" s="186">
        <v>48.7</v>
      </c>
    </row>
    <row r="78" spans="2:10" ht="12.75">
      <c r="B78" s="96" t="s">
        <v>780</v>
      </c>
      <c r="C78" s="120"/>
      <c r="D78" s="80" t="s">
        <v>713</v>
      </c>
      <c r="E78" s="80" t="s">
        <v>693</v>
      </c>
      <c r="F78" s="80" t="s">
        <v>790</v>
      </c>
      <c r="G78" s="80" t="s">
        <v>472</v>
      </c>
      <c r="H78" s="80"/>
      <c r="I78" s="186">
        <f>I79</f>
        <v>132.3</v>
      </c>
      <c r="J78" s="186">
        <f>J79</f>
        <v>133.8</v>
      </c>
    </row>
    <row r="79" spans="2:10" ht="12.75">
      <c r="B79" s="87" t="s">
        <v>791</v>
      </c>
      <c r="C79" s="122"/>
      <c r="D79" s="80" t="s">
        <v>713</v>
      </c>
      <c r="E79" s="80" t="s">
        <v>693</v>
      </c>
      <c r="F79" s="80" t="s">
        <v>790</v>
      </c>
      <c r="G79" s="80" t="s">
        <v>792</v>
      </c>
      <c r="H79" s="80"/>
      <c r="I79" s="186">
        <f>I80</f>
        <v>132.3</v>
      </c>
      <c r="J79" s="186">
        <f>J80</f>
        <v>133.8</v>
      </c>
    </row>
    <row r="80" spans="2:10" ht="12.75">
      <c r="B80" s="87" t="s">
        <v>762</v>
      </c>
      <c r="C80" s="122"/>
      <c r="D80" s="80" t="s">
        <v>713</v>
      </c>
      <c r="E80" s="80" t="s">
        <v>693</v>
      </c>
      <c r="F80" s="80" t="s">
        <v>790</v>
      </c>
      <c r="G80" s="80" t="s">
        <v>792</v>
      </c>
      <c r="H80" s="80">
        <v>2</v>
      </c>
      <c r="I80" s="192">
        <v>132.3</v>
      </c>
      <c r="J80" s="192">
        <v>133.8</v>
      </c>
    </row>
    <row r="81" spans="2:10" ht="25.5">
      <c r="B81" s="101" t="s">
        <v>96</v>
      </c>
      <c r="C81" s="125"/>
      <c r="D81" s="80" t="s">
        <v>713</v>
      </c>
      <c r="E81" s="80" t="s">
        <v>693</v>
      </c>
      <c r="F81" s="80" t="s">
        <v>793</v>
      </c>
      <c r="G81" s="80"/>
      <c r="H81" s="80"/>
      <c r="I81" s="186">
        <f>I82+I87</f>
        <v>10</v>
      </c>
      <c r="J81" s="186">
        <f>J82+J87</f>
        <v>42</v>
      </c>
    </row>
    <row r="82" spans="2:10" ht="38.25">
      <c r="B82" s="87" t="s">
        <v>229</v>
      </c>
      <c r="C82" s="122"/>
      <c r="D82" s="80" t="s">
        <v>713</v>
      </c>
      <c r="E82" s="80" t="s">
        <v>693</v>
      </c>
      <c r="F82" s="80" t="s">
        <v>795</v>
      </c>
      <c r="G82" s="80"/>
      <c r="H82" s="80"/>
      <c r="I82" s="186">
        <f aca="true" t="shared" si="2" ref="I82:J85">I83</f>
        <v>0</v>
      </c>
      <c r="J82" s="186">
        <f t="shared" si="2"/>
        <v>42</v>
      </c>
    </row>
    <row r="83" spans="2:10" ht="38.25">
      <c r="B83" s="87" t="s">
        <v>671</v>
      </c>
      <c r="C83" s="293"/>
      <c r="D83" s="80" t="s">
        <v>713</v>
      </c>
      <c r="E83" s="80" t="s">
        <v>693</v>
      </c>
      <c r="F83" s="80" t="s">
        <v>444</v>
      </c>
      <c r="G83" s="79"/>
      <c r="H83" s="79"/>
      <c r="I83" s="186">
        <f t="shared" si="2"/>
        <v>0</v>
      </c>
      <c r="J83" s="186">
        <f t="shared" si="2"/>
        <v>42</v>
      </c>
    </row>
    <row r="84" spans="2:10" ht="12.75">
      <c r="B84" s="96" t="s">
        <v>775</v>
      </c>
      <c r="C84" s="120"/>
      <c r="D84" s="80" t="s">
        <v>713</v>
      </c>
      <c r="E84" s="80" t="s">
        <v>693</v>
      </c>
      <c r="F84" s="80" t="s">
        <v>444</v>
      </c>
      <c r="G84" s="80" t="s">
        <v>776</v>
      </c>
      <c r="H84" s="80"/>
      <c r="I84" s="186">
        <f t="shared" si="2"/>
        <v>0</v>
      </c>
      <c r="J84" s="186">
        <f t="shared" si="2"/>
        <v>42</v>
      </c>
    </row>
    <row r="85" spans="2:10" ht="12.75">
      <c r="B85" s="96" t="s">
        <v>777</v>
      </c>
      <c r="C85" s="120"/>
      <c r="D85" s="80" t="s">
        <v>713</v>
      </c>
      <c r="E85" s="80" t="s">
        <v>693</v>
      </c>
      <c r="F85" s="80" t="s">
        <v>444</v>
      </c>
      <c r="G85" s="80" t="s">
        <v>778</v>
      </c>
      <c r="H85" s="80"/>
      <c r="I85" s="186">
        <f t="shared" si="2"/>
        <v>0</v>
      </c>
      <c r="J85" s="186">
        <f t="shared" si="2"/>
        <v>42</v>
      </c>
    </row>
    <row r="86" spans="2:10" ht="12.75">
      <c r="B86" s="87" t="s">
        <v>762</v>
      </c>
      <c r="C86" s="122"/>
      <c r="D86" s="80" t="s">
        <v>713</v>
      </c>
      <c r="E86" s="80" t="s">
        <v>693</v>
      </c>
      <c r="F86" s="80" t="s">
        <v>444</v>
      </c>
      <c r="G86" s="80" t="s">
        <v>778</v>
      </c>
      <c r="H86" s="80">
        <v>2</v>
      </c>
      <c r="I86" s="186">
        <v>0</v>
      </c>
      <c r="J86" s="186">
        <v>42</v>
      </c>
    </row>
    <row r="87" spans="2:10" ht="38.25">
      <c r="B87" s="87" t="s">
        <v>97</v>
      </c>
      <c r="C87" s="122"/>
      <c r="D87" s="80" t="s">
        <v>713</v>
      </c>
      <c r="E87" s="80" t="s">
        <v>693</v>
      </c>
      <c r="F87" s="80" t="s">
        <v>99</v>
      </c>
      <c r="G87" s="80"/>
      <c r="H87" s="80"/>
      <c r="I87" s="186">
        <f aca="true" t="shared" si="3" ref="I87:J90">I88</f>
        <v>10</v>
      </c>
      <c r="J87" s="186">
        <f t="shared" si="3"/>
        <v>0</v>
      </c>
    </row>
    <row r="88" spans="2:10" ht="38.25">
      <c r="B88" s="87" t="s">
        <v>98</v>
      </c>
      <c r="C88" s="122"/>
      <c r="D88" s="80" t="s">
        <v>713</v>
      </c>
      <c r="E88" s="80" t="s">
        <v>693</v>
      </c>
      <c r="F88" s="80" t="s">
        <v>100</v>
      </c>
      <c r="G88" s="79"/>
      <c r="H88" s="79"/>
      <c r="I88" s="186">
        <f t="shared" si="3"/>
        <v>10</v>
      </c>
      <c r="J88" s="186">
        <f t="shared" si="3"/>
        <v>0</v>
      </c>
    </row>
    <row r="89" spans="2:10" ht="12.75">
      <c r="B89" s="96" t="s">
        <v>775</v>
      </c>
      <c r="C89" s="120"/>
      <c r="D89" s="80" t="s">
        <v>713</v>
      </c>
      <c r="E89" s="80" t="s">
        <v>693</v>
      </c>
      <c r="F89" s="80" t="s">
        <v>100</v>
      </c>
      <c r="G89" s="80" t="s">
        <v>776</v>
      </c>
      <c r="H89" s="80"/>
      <c r="I89" s="186">
        <f t="shared" si="3"/>
        <v>10</v>
      </c>
      <c r="J89" s="186">
        <f t="shared" si="3"/>
        <v>0</v>
      </c>
    </row>
    <row r="90" spans="2:10" ht="12.75">
      <c r="B90" s="96" t="s">
        <v>777</v>
      </c>
      <c r="C90" s="120"/>
      <c r="D90" s="80" t="s">
        <v>713</v>
      </c>
      <c r="E90" s="80" t="s">
        <v>693</v>
      </c>
      <c r="F90" s="80" t="s">
        <v>100</v>
      </c>
      <c r="G90" s="80" t="s">
        <v>778</v>
      </c>
      <c r="H90" s="80"/>
      <c r="I90" s="186">
        <f t="shared" si="3"/>
        <v>10</v>
      </c>
      <c r="J90" s="186">
        <f t="shared" si="3"/>
        <v>0</v>
      </c>
    </row>
    <row r="91" spans="2:10" ht="12.75">
      <c r="B91" s="87" t="s">
        <v>762</v>
      </c>
      <c r="C91" s="122"/>
      <c r="D91" s="80" t="s">
        <v>713</v>
      </c>
      <c r="E91" s="80" t="s">
        <v>693</v>
      </c>
      <c r="F91" s="80" t="s">
        <v>100</v>
      </c>
      <c r="G91" s="80" t="s">
        <v>778</v>
      </c>
      <c r="H91" s="80">
        <v>2</v>
      </c>
      <c r="I91" s="186">
        <v>10</v>
      </c>
      <c r="J91" s="186">
        <v>0</v>
      </c>
    </row>
    <row r="92" spans="2:10" ht="12.75">
      <c r="B92" s="126" t="s">
        <v>359</v>
      </c>
      <c r="C92" s="127"/>
      <c r="D92" s="80" t="s">
        <v>718</v>
      </c>
      <c r="E92" s="80"/>
      <c r="F92" s="80"/>
      <c r="G92" s="80"/>
      <c r="H92" s="80"/>
      <c r="I92" s="186">
        <f>I96</f>
        <v>10</v>
      </c>
      <c r="J92" s="186">
        <f>J96</f>
        <v>10</v>
      </c>
    </row>
    <row r="93" spans="2:10" ht="12.75">
      <c r="B93" s="87" t="s">
        <v>358</v>
      </c>
      <c r="C93" s="122"/>
      <c r="D93" s="80" t="s">
        <v>718</v>
      </c>
      <c r="E93" s="80" t="s">
        <v>719</v>
      </c>
      <c r="F93" s="80"/>
      <c r="G93" s="80"/>
      <c r="H93" s="80"/>
      <c r="I93" s="186">
        <f aca="true" t="shared" si="4" ref="I93:J97">I94</f>
        <v>10</v>
      </c>
      <c r="J93" s="186">
        <f t="shared" si="4"/>
        <v>10</v>
      </c>
    </row>
    <row r="94" spans="2:10" ht="12.75">
      <c r="B94" s="96" t="s">
        <v>764</v>
      </c>
      <c r="C94" s="123"/>
      <c r="D94" s="80" t="s">
        <v>718</v>
      </c>
      <c r="E94" s="80" t="s">
        <v>719</v>
      </c>
      <c r="F94" s="121" t="s">
        <v>765</v>
      </c>
      <c r="G94" s="80"/>
      <c r="H94" s="80"/>
      <c r="I94" s="186">
        <f t="shared" si="4"/>
        <v>10</v>
      </c>
      <c r="J94" s="186">
        <f t="shared" si="4"/>
        <v>10</v>
      </c>
    </row>
    <row r="95" spans="2:10" ht="25.5">
      <c r="B95" s="87" t="s">
        <v>799</v>
      </c>
      <c r="C95" s="122"/>
      <c r="D95" s="80" t="s">
        <v>718</v>
      </c>
      <c r="E95" s="80" t="s">
        <v>719</v>
      </c>
      <c r="F95" s="80" t="s">
        <v>8</v>
      </c>
      <c r="G95" s="80"/>
      <c r="H95" s="80"/>
      <c r="I95" s="186">
        <f t="shared" si="4"/>
        <v>10</v>
      </c>
      <c r="J95" s="186">
        <f t="shared" si="4"/>
        <v>10</v>
      </c>
    </row>
    <row r="96" spans="2:10" ht="12.75">
      <c r="B96" s="96" t="s">
        <v>775</v>
      </c>
      <c r="C96" s="120"/>
      <c r="D96" s="80" t="s">
        <v>718</v>
      </c>
      <c r="E96" s="80" t="s">
        <v>719</v>
      </c>
      <c r="F96" s="80" t="s">
        <v>8</v>
      </c>
      <c r="G96" s="80" t="s">
        <v>776</v>
      </c>
      <c r="H96" s="80"/>
      <c r="I96" s="186">
        <f t="shared" si="4"/>
        <v>10</v>
      </c>
      <c r="J96" s="186">
        <f t="shared" si="4"/>
        <v>10</v>
      </c>
    </row>
    <row r="97" spans="2:10" ht="12.75">
      <c r="B97" s="96" t="s">
        <v>777</v>
      </c>
      <c r="C97" s="120"/>
      <c r="D97" s="80" t="s">
        <v>718</v>
      </c>
      <c r="E97" s="80" t="s">
        <v>719</v>
      </c>
      <c r="F97" s="80" t="s">
        <v>8</v>
      </c>
      <c r="G97" s="80" t="s">
        <v>778</v>
      </c>
      <c r="H97" s="80"/>
      <c r="I97" s="186">
        <f t="shared" si="4"/>
        <v>10</v>
      </c>
      <c r="J97" s="186">
        <f t="shared" si="4"/>
        <v>10</v>
      </c>
    </row>
    <row r="98" spans="2:10" ht="12.75">
      <c r="B98" s="87" t="s">
        <v>762</v>
      </c>
      <c r="C98" s="122"/>
      <c r="D98" s="80" t="s">
        <v>718</v>
      </c>
      <c r="E98" s="80" t="s">
        <v>719</v>
      </c>
      <c r="F98" s="80" t="s">
        <v>8</v>
      </c>
      <c r="G98" s="80" t="s">
        <v>778</v>
      </c>
      <c r="H98" s="80">
        <v>2</v>
      </c>
      <c r="I98" s="186">
        <v>10</v>
      </c>
      <c r="J98" s="186">
        <v>10</v>
      </c>
    </row>
    <row r="99" spans="2:10" ht="12.75">
      <c r="B99" s="87" t="s">
        <v>360</v>
      </c>
      <c r="C99" s="122"/>
      <c r="D99" s="80" t="s">
        <v>720</v>
      </c>
      <c r="E99" s="79"/>
      <c r="F99" s="79"/>
      <c r="G99" s="80"/>
      <c r="H99" s="80"/>
      <c r="I99" s="186">
        <f aca="true" t="shared" si="5" ref="I99:J104">I100</f>
        <v>10</v>
      </c>
      <c r="J99" s="186">
        <f t="shared" si="5"/>
        <v>10</v>
      </c>
    </row>
    <row r="100" spans="2:10" ht="25.5">
      <c r="B100" s="87" t="s">
        <v>362</v>
      </c>
      <c r="C100" s="122"/>
      <c r="D100" s="80" t="s">
        <v>720</v>
      </c>
      <c r="E100" s="80" t="s">
        <v>721</v>
      </c>
      <c r="F100" s="80"/>
      <c r="G100" s="80"/>
      <c r="H100" s="80"/>
      <c r="I100" s="186">
        <f t="shared" si="5"/>
        <v>10</v>
      </c>
      <c r="J100" s="186">
        <f t="shared" si="5"/>
        <v>10</v>
      </c>
    </row>
    <row r="101" spans="2:10" ht="12.75">
      <c r="B101" s="96" t="s">
        <v>764</v>
      </c>
      <c r="C101" s="123"/>
      <c r="D101" s="80" t="s">
        <v>720</v>
      </c>
      <c r="E101" s="80" t="s">
        <v>721</v>
      </c>
      <c r="F101" s="121" t="s">
        <v>765</v>
      </c>
      <c r="G101" s="80"/>
      <c r="H101" s="80"/>
      <c r="I101" s="186">
        <f t="shared" si="5"/>
        <v>10</v>
      </c>
      <c r="J101" s="186">
        <f t="shared" si="5"/>
        <v>10</v>
      </c>
    </row>
    <row r="102" spans="2:10" ht="25.5">
      <c r="B102" s="87" t="s">
        <v>9</v>
      </c>
      <c r="C102" s="122"/>
      <c r="D102" s="80" t="s">
        <v>720</v>
      </c>
      <c r="E102" s="80" t="s">
        <v>721</v>
      </c>
      <c r="F102" s="80" t="s">
        <v>10</v>
      </c>
      <c r="G102" s="80"/>
      <c r="H102" s="80"/>
      <c r="I102" s="186">
        <f t="shared" si="5"/>
        <v>10</v>
      </c>
      <c r="J102" s="186">
        <f t="shared" si="5"/>
        <v>10</v>
      </c>
    </row>
    <row r="103" spans="2:10" ht="12.75">
      <c r="B103" s="96" t="s">
        <v>775</v>
      </c>
      <c r="C103" s="120"/>
      <c r="D103" s="80" t="s">
        <v>720</v>
      </c>
      <c r="E103" s="80" t="s">
        <v>721</v>
      </c>
      <c r="F103" s="80" t="s">
        <v>10</v>
      </c>
      <c r="G103" s="80" t="s">
        <v>776</v>
      </c>
      <c r="H103" s="80"/>
      <c r="I103" s="186">
        <f t="shared" si="5"/>
        <v>10</v>
      </c>
      <c r="J103" s="186">
        <f t="shared" si="5"/>
        <v>10</v>
      </c>
    </row>
    <row r="104" spans="2:10" ht="12.75">
      <c r="B104" s="96" t="s">
        <v>777</v>
      </c>
      <c r="C104" s="120"/>
      <c r="D104" s="80" t="s">
        <v>720</v>
      </c>
      <c r="E104" s="80" t="s">
        <v>721</v>
      </c>
      <c r="F104" s="80" t="s">
        <v>10</v>
      </c>
      <c r="G104" s="80" t="s">
        <v>778</v>
      </c>
      <c r="H104" s="80"/>
      <c r="I104" s="186">
        <f t="shared" si="5"/>
        <v>10</v>
      </c>
      <c r="J104" s="186">
        <f t="shared" si="5"/>
        <v>10</v>
      </c>
    </row>
    <row r="105" spans="2:10" ht="12.75">
      <c r="B105" s="87" t="s">
        <v>762</v>
      </c>
      <c r="C105" s="122"/>
      <c r="D105" s="80" t="s">
        <v>720</v>
      </c>
      <c r="E105" s="80" t="s">
        <v>721</v>
      </c>
      <c r="F105" s="80" t="s">
        <v>10</v>
      </c>
      <c r="G105" s="80" t="s">
        <v>778</v>
      </c>
      <c r="H105" s="80">
        <v>2</v>
      </c>
      <c r="I105" s="186">
        <v>10</v>
      </c>
      <c r="J105" s="186">
        <v>10</v>
      </c>
    </row>
    <row r="106" spans="2:10" ht="12.75">
      <c r="B106" s="87" t="s">
        <v>342</v>
      </c>
      <c r="C106" s="122"/>
      <c r="D106" s="80" t="s">
        <v>722</v>
      </c>
      <c r="E106" s="80"/>
      <c r="F106" s="80"/>
      <c r="G106" s="80"/>
      <c r="H106" s="80"/>
      <c r="I106" s="186">
        <f>I107+I113</f>
        <v>4601</v>
      </c>
      <c r="J106" s="186">
        <f>J107+J113</f>
        <v>3881</v>
      </c>
    </row>
    <row r="107" spans="2:10" ht="12.75">
      <c r="B107" s="87" t="s">
        <v>711</v>
      </c>
      <c r="C107" s="122"/>
      <c r="D107" s="80" t="s">
        <v>722</v>
      </c>
      <c r="E107" s="80" t="s">
        <v>710</v>
      </c>
      <c r="F107" s="80"/>
      <c r="G107" s="80"/>
      <c r="H107" s="80"/>
      <c r="I107" s="186">
        <f aca="true" t="shared" si="6" ref="I107:J111">I108</f>
        <v>400</v>
      </c>
      <c r="J107" s="186">
        <f t="shared" si="6"/>
        <v>400</v>
      </c>
    </row>
    <row r="108" spans="2:10" ht="12.75">
      <c r="B108" s="96" t="s">
        <v>764</v>
      </c>
      <c r="C108" s="123"/>
      <c r="D108" s="80" t="s">
        <v>722</v>
      </c>
      <c r="E108" s="80" t="s">
        <v>710</v>
      </c>
      <c r="F108" s="121" t="s">
        <v>765</v>
      </c>
      <c r="G108" s="80"/>
      <c r="H108" s="80"/>
      <c r="I108" s="186">
        <f t="shared" si="6"/>
        <v>400</v>
      </c>
      <c r="J108" s="186">
        <f t="shared" si="6"/>
        <v>400</v>
      </c>
    </row>
    <row r="109" spans="2:10" ht="12.75">
      <c r="B109" s="96" t="s">
        <v>15</v>
      </c>
      <c r="C109" s="123"/>
      <c r="D109" s="80" t="s">
        <v>722</v>
      </c>
      <c r="E109" s="80" t="s">
        <v>710</v>
      </c>
      <c r="F109" s="121" t="s">
        <v>16</v>
      </c>
      <c r="G109" s="80"/>
      <c r="H109" s="80"/>
      <c r="I109" s="186">
        <f t="shared" si="6"/>
        <v>400</v>
      </c>
      <c r="J109" s="186">
        <f t="shared" si="6"/>
        <v>400</v>
      </c>
    </row>
    <row r="110" spans="2:10" ht="12.75">
      <c r="B110" s="96" t="s">
        <v>780</v>
      </c>
      <c r="C110" s="123"/>
      <c r="D110" s="80" t="s">
        <v>722</v>
      </c>
      <c r="E110" s="80" t="s">
        <v>710</v>
      </c>
      <c r="F110" s="121" t="s">
        <v>16</v>
      </c>
      <c r="G110" s="80" t="s">
        <v>472</v>
      </c>
      <c r="H110" s="80"/>
      <c r="I110" s="186">
        <f t="shared" si="6"/>
        <v>400</v>
      </c>
      <c r="J110" s="186">
        <f t="shared" si="6"/>
        <v>400</v>
      </c>
    </row>
    <row r="111" spans="2:10" ht="25.5">
      <c r="B111" s="87" t="s">
        <v>551</v>
      </c>
      <c r="C111" s="128"/>
      <c r="D111" s="80" t="s">
        <v>722</v>
      </c>
      <c r="E111" s="80" t="s">
        <v>710</v>
      </c>
      <c r="F111" s="121" t="s">
        <v>16</v>
      </c>
      <c r="G111" s="80" t="s">
        <v>550</v>
      </c>
      <c r="H111" s="80"/>
      <c r="I111" s="186">
        <f t="shared" si="6"/>
        <v>400</v>
      </c>
      <c r="J111" s="186">
        <f t="shared" si="6"/>
        <v>400</v>
      </c>
    </row>
    <row r="112" spans="2:10" ht="12.75">
      <c r="B112" s="87" t="s">
        <v>762</v>
      </c>
      <c r="C112" s="122"/>
      <c r="D112" s="80" t="s">
        <v>722</v>
      </c>
      <c r="E112" s="80" t="s">
        <v>710</v>
      </c>
      <c r="F112" s="121" t="s">
        <v>16</v>
      </c>
      <c r="G112" s="80" t="s">
        <v>550</v>
      </c>
      <c r="H112" s="80">
        <v>2</v>
      </c>
      <c r="I112" s="186">
        <v>400</v>
      </c>
      <c r="J112" s="186">
        <v>400</v>
      </c>
    </row>
    <row r="113" spans="2:10" ht="12.75">
      <c r="B113" s="87" t="s">
        <v>155</v>
      </c>
      <c r="C113" s="122"/>
      <c r="D113" s="80" t="s">
        <v>722</v>
      </c>
      <c r="E113" s="80" t="s">
        <v>154</v>
      </c>
      <c r="F113" s="80"/>
      <c r="G113" s="80"/>
      <c r="H113" s="80"/>
      <c r="I113" s="186">
        <f aca="true" t="shared" si="7" ref="I113:J117">I114</f>
        <v>4201</v>
      </c>
      <c r="J113" s="186">
        <f t="shared" si="7"/>
        <v>3481</v>
      </c>
    </row>
    <row r="114" spans="2:10" ht="25.5">
      <c r="B114" s="226" t="s">
        <v>56</v>
      </c>
      <c r="C114" s="123"/>
      <c r="D114" s="80" t="s">
        <v>722</v>
      </c>
      <c r="E114" s="80" t="s">
        <v>154</v>
      </c>
      <c r="F114" s="211" t="s">
        <v>46</v>
      </c>
      <c r="G114" s="80"/>
      <c r="H114" s="80"/>
      <c r="I114" s="186">
        <f t="shared" si="7"/>
        <v>4201</v>
      </c>
      <c r="J114" s="186">
        <f t="shared" si="7"/>
        <v>3481</v>
      </c>
    </row>
    <row r="115" spans="2:10" ht="25.5">
      <c r="B115" s="217" t="s">
        <v>493</v>
      </c>
      <c r="C115" s="122"/>
      <c r="D115" s="80" t="s">
        <v>722</v>
      </c>
      <c r="E115" s="80" t="s">
        <v>154</v>
      </c>
      <c r="F115" s="211" t="s">
        <v>47</v>
      </c>
      <c r="G115" s="80"/>
      <c r="H115" s="80"/>
      <c r="I115" s="186">
        <f t="shared" si="7"/>
        <v>4201</v>
      </c>
      <c r="J115" s="186">
        <f t="shared" si="7"/>
        <v>3481</v>
      </c>
    </row>
    <row r="116" spans="2:10" ht="12.75">
      <c r="B116" s="96" t="s">
        <v>775</v>
      </c>
      <c r="C116" s="120"/>
      <c r="D116" s="80" t="s">
        <v>722</v>
      </c>
      <c r="E116" s="80" t="s">
        <v>154</v>
      </c>
      <c r="F116" s="211" t="s">
        <v>47</v>
      </c>
      <c r="G116" s="80" t="s">
        <v>776</v>
      </c>
      <c r="H116" s="80"/>
      <c r="I116" s="186">
        <f t="shared" si="7"/>
        <v>4201</v>
      </c>
      <c r="J116" s="186">
        <f t="shared" si="7"/>
        <v>3481</v>
      </c>
    </row>
    <row r="117" spans="2:10" ht="12.75">
      <c r="B117" s="96" t="s">
        <v>777</v>
      </c>
      <c r="C117" s="120"/>
      <c r="D117" s="80" t="s">
        <v>722</v>
      </c>
      <c r="E117" s="80" t="s">
        <v>154</v>
      </c>
      <c r="F117" s="211" t="s">
        <v>47</v>
      </c>
      <c r="G117" s="80" t="s">
        <v>778</v>
      </c>
      <c r="H117" s="80"/>
      <c r="I117" s="186">
        <f t="shared" si="7"/>
        <v>4201</v>
      </c>
      <c r="J117" s="186">
        <f t="shared" si="7"/>
        <v>3481</v>
      </c>
    </row>
    <row r="118" spans="2:10" ht="12.75">
      <c r="B118" s="87" t="s">
        <v>762</v>
      </c>
      <c r="C118" s="122"/>
      <c r="D118" s="80" t="s">
        <v>722</v>
      </c>
      <c r="E118" s="80" t="s">
        <v>154</v>
      </c>
      <c r="F118" s="211" t="s">
        <v>47</v>
      </c>
      <c r="G118" s="80" t="s">
        <v>778</v>
      </c>
      <c r="H118" s="80">
        <v>2</v>
      </c>
      <c r="I118" s="192">
        <v>4201</v>
      </c>
      <c r="J118" s="192">
        <v>3481</v>
      </c>
    </row>
    <row r="119" spans="2:10" ht="12.75">
      <c r="B119" s="87" t="s">
        <v>343</v>
      </c>
      <c r="C119" s="122"/>
      <c r="D119" s="80" t="s">
        <v>723</v>
      </c>
      <c r="E119" s="80"/>
      <c r="F119" s="80"/>
      <c r="G119" s="80"/>
      <c r="H119" s="80"/>
      <c r="I119" s="186">
        <f>I120+I130</f>
        <v>659.4000000000001</v>
      </c>
      <c r="J119" s="186">
        <f>J120+J130</f>
        <v>696.7</v>
      </c>
    </row>
    <row r="120" spans="2:10" ht="12.75">
      <c r="B120" s="87" t="s">
        <v>656</v>
      </c>
      <c r="C120" s="129"/>
      <c r="D120" s="80" t="s">
        <v>723</v>
      </c>
      <c r="E120" s="80" t="s">
        <v>655</v>
      </c>
      <c r="F120" s="80"/>
      <c r="G120" s="80"/>
      <c r="H120" s="80"/>
      <c r="I120" s="186">
        <f>I121</f>
        <v>559.4000000000001</v>
      </c>
      <c r="J120" s="186">
        <f>J121</f>
        <v>596.7</v>
      </c>
    </row>
    <row r="121" spans="2:10" ht="12.75">
      <c r="B121" s="96" t="s">
        <v>764</v>
      </c>
      <c r="C121" s="129"/>
      <c r="D121" s="80" t="s">
        <v>723</v>
      </c>
      <c r="E121" s="80" t="s">
        <v>655</v>
      </c>
      <c r="F121" s="97" t="s">
        <v>765</v>
      </c>
      <c r="G121" s="80"/>
      <c r="H121" s="80"/>
      <c r="I121" s="186">
        <f>I126+I122</f>
        <v>559.4000000000001</v>
      </c>
      <c r="J121" s="186">
        <f>J126+J122</f>
        <v>596.7</v>
      </c>
    </row>
    <row r="122" spans="2:10" ht="25.5">
      <c r="B122" s="155" t="s">
        <v>102</v>
      </c>
      <c r="C122" s="129"/>
      <c r="D122" s="80" t="s">
        <v>723</v>
      </c>
      <c r="E122" s="80" t="s">
        <v>655</v>
      </c>
      <c r="F122" s="80" t="s">
        <v>101</v>
      </c>
      <c r="G122" s="80"/>
      <c r="H122" s="80"/>
      <c r="I122" s="186">
        <f aca="true" t="shared" si="8" ref="I122:J124">I123</f>
        <v>262.8</v>
      </c>
      <c r="J122" s="186">
        <f t="shared" si="8"/>
        <v>279.9</v>
      </c>
    </row>
    <row r="123" spans="2:10" ht="12.75">
      <c r="B123" s="96" t="s">
        <v>775</v>
      </c>
      <c r="C123" s="129"/>
      <c r="D123" s="80" t="s">
        <v>723</v>
      </c>
      <c r="E123" s="80" t="s">
        <v>655</v>
      </c>
      <c r="F123" s="80" t="s">
        <v>101</v>
      </c>
      <c r="G123" s="80" t="s">
        <v>776</v>
      </c>
      <c r="H123" s="156"/>
      <c r="I123" s="186">
        <f t="shared" si="8"/>
        <v>262.8</v>
      </c>
      <c r="J123" s="186">
        <f t="shared" si="8"/>
        <v>279.9</v>
      </c>
    </row>
    <row r="124" spans="2:10" ht="12.75">
      <c r="B124" s="96" t="s">
        <v>777</v>
      </c>
      <c r="C124" s="129"/>
      <c r="D124" s="80" t="s">
        <v>723</v>
      </c>
      <c r="E124" s="80" t="s">
        <v>655</v>
      </c>
      <c r="F124" s="80" t="s">
        <v>101</v>
      </c>
      <c r="G124" s="80" t="s">
        <v>778</v>
      </c>
      <c r="H124" s="80"/>
      <c r="I124" s="186">
        <f t="shared" si="8"/>
        <v>262.8</v>
      </c>
      <c r="J124" s="186">
        <f t="shared" si="8"/>
        <v>279.9</v>
      </c>
    </row>
    <row r="125" spans="2:10" ht="12.75">
      <c r="B125" s="87" t="s">
        <v>762</v>
      </c>
      <c r="C125" s="129"/>
      <c r="D125" s="80" t="s">
        <v>723</v>
      </c>
      <c r="E125" s="80" t="s">
        <v>655</v>
      </c>
      <c r="F125" s="80" t="s">
        <v>101</v>
      </c>
      <c r="G125" s="80" t="s">
        <v>778</v>
      </c>
      <c r="H125" s="80">
        <v>2</v>
      </c>
      <c r="I125" s="192">
        <v>262.8</v>
      </c>
      <c r="J125" s="192">
        <v>279.9</v>
      </c>
    </row>
    <row r="126" spans="2:10" ht="25.5">
      <c r="B126" s="155" t="s">
        <v>658</v>
      </c>
      <c r="C126" s="129"/>
      <c r="D126" s="80" t="s">
        <v>723</v>
      </c>
      <c r="E126" s="80" t="s">
        <v>655</v>
      </c>
      <c r="F126" s="80" t="s">
        <v>657</v>
      </c>
      <c r="G126" s="80"/>
      <c r="H126" s="80"/>
      <c r="I126" s="186">
        <f aca="true" t="shared" si="9" ref="I126:J128">I127</f>
        <v>296.6</v>
      </c>
      <c r="J126" s="186">
        <f t="shared" si="9"/>
        <v>316.8</v>
      </c>
    </row>
    <row r="127" spans="2:10" ht="12.75">
      <c r="B127" s="96" t="s">
        <v>780</v>
      </c>
      <c r="C127" s="129"/>
      <c r="D127" s="80" t="s">
        <v>723</v>
      </c>
      <c r="E127" s="80" t="s">
        <v>655</v>
      </c>
      <c r="F127" s="80" t="s">
        <v>657</v>
      </c>
      <c r="G127" s="105">
        <v>800</v>
      </c>
      <c r="H127" s="156"/>
      <c r="I127" s="186">
        <f t="shared" si="9"/>
        <v>296.6</v>
      </c>
      <c r="J127" s="186">
        <f t="shared" si="9"/>
        <v>316.8</v>
      </c>
    </row>
    <row r="128" spans="2:10" ht="25.5">
      <c r="B128" s="87" t="s">
        <v>551</v>
      </c>
      <c r="C128" s="129"/>
      <c r="D128" s="80" t="s">
        <v>723</v>
      </c>
      <c r="E128" s="80" t="s">
        <v>655</v>
      </c>
      <c r="F128" s="80" t="s">
        <v>657</v>
      </c>
      <c r="G128" s="80" t="s">
        <v>550</v>
      </c>
      <c r="H128" s="80"/>
      <c r="I128" s="186">
        <f t="shared" si="9"/>
        <v>296.6</v>
      </c>
      <c r="J128" s="186">
        <f t="shared" si="9"/>
        <v>316.8</v>
      </c>
    </row>
    <row r="129" spans="2:10" ht="12.75">
      <c r="B129" s="87" t="s">
        <v>762</v>
      </c>
      <c r="C129" s="129"/>
      <c r="D129" s="80" t="s">
        <v>723</v>
      </c>
      <c r="E129" s="80" t="s">
        <v>655</v>
      </c>
      <c r="F129" s="80" t="s">
        <v>657</v>
      </c>
      <c r="G129" s="80" t="s">
        <v>550</v>
      </c>
      <c r="H129" s="80">
        <v>2</v>
      </c>
      <c r="I129" s="192">
        <v>296.6</v>
      </c>
      <c r="J129" s="192">
        <v>316.8</v>
      </c>
    </row>
    <row r="130" spans="2:10" ht="12.75">
      <c r="B130" s="87" t="s">
        <v>696</v>
      </c>
      <c r="C130" s="128"/>
      <c r="D130" s="80" t="s">
        <v>723</v>
      </c>
      <c r="E130" s="80" t="s">
        <v>697</v>
      </c>
      <c r="F130" s="80"/>
      <c r="G130" s="80"/>
      <c r="H130" s="80"/>
      <c r="I130" s="186">
        <f aca="true" t="shared" si="10" ref="I130:J134">I131</f>
        <v>100</v>
      </c>
      <c r="J130" s="186">
        <f t="shared" si="10"/>
        <v>100</v>
      </c>
    </row>
    <row r="131" spans="2:10" ht="12.75">
      <c r="B131" s="96" t="s">
        <v>764</v>
      </c>
      <c r="C131" s="123"/>
      <c r="D131" s="80" t="s">
        <v>723</v>
      </c>
      <c r="E131" s="80" t="s">
        <v>697</v>
      </c>
      <c r="F131" s="121" t="s">
        <v>765</v>
      </c>
      <c r="G131" s="80"/>
      <c r="H131" s="80"/>
      <c r="I131" s="186">
        <f t="shared" si="10"/>
        <v>100</v>
      </c>
      <c r="J131" s="186">
        <f t="shared" si="10"/>
        <v>100</v>
      </c>
    </row>
    <row r="132" spans="2:10" ht="25.5">
      <c r="B132" s="87" t="s">
        <v>19</v>
      </c>
      <c r="C132" s="122"/>
      <c r="D132" s="80" t="s">
        <v>723</v>
      </c>
      <c r="E132" s="80" t="s">
        <v>697</v>
      </c>
      <c r="F132" s="121" t="s">
        <v>20</v>
      </c>
      <c r="G132" s="80"/>
      <c r="H132" s="80"/>
      <c r="I132" s="186">
        <f t="shared" si="10"/>
        <v>100</v>
      </c>
      <c r="J132" s="186">
        <f t="shared" si="10"/>
        <v>100</v>
      </c>
    </row>
    <row r="133" spans="2:10" ht="12.75">
      <c r="B133" s="96" t="s">
        <v>775</v>
      </c>
      <c r="C133" s="120"/>
      <c r="D133" s="80" t="s">
        <v>723</v>
      </c>
      <c r="E133" s="80" t="s">
        <v>697</v>
      </c>
      <c r="F133" s="121" t="s">
        <v>20</v>
      </c>
      <c r="G133" s="80" t="s">
        <v>776</v>
      </c>
      <c r="H133" s="80"/>
      <c r="I133" s="186">
        <f t="shared" si="10"/>
        <v>100</v>
      </c>
      <c r="J133" s="186">
        <f t="shared" si="10"/>
        <v>100</v>
      </c>
    </row>
    <row r="134" spans="2:10" ht="12.75">
      <c r="B134" s="96" t="s">
        <v>777</v>
      </c>
      <c r="C134" s="120"/>
      <c r="D134" s="80" t="s">
        <v>723</v>
      </c>
      <c r="E134" s="80" t="s">
        <v>697</v>
      </c>
      <c r="F134" s="121" t="s">
        <v>20</v>
      </c>
      <c r="G134" s="80" t="s">
        <v>778</v>
      </c>
      <c r="H134" s="80"/>
      <c r="I134" s="186">
        <f t="shared" si="10"/>
        <v>100</v>
      </c>
      <c r="J134" s="186">
        <f t="shared" si="10"/>
        <v>100</v>
      </c>
    </row>
    <row r="135" spans="2:10" ht="12.75">
      <c r="B135" s="87" t="s">
        <v>762</v>
      </c>
      <c r="C135" s="122"/>
      <c r="D135" s="80" t="s">
        <v>723</v>
      </c>
      <c r="E135" s="80" t="s">
        <v>697</v>
      </c>
      <c r="F135" s="121" t="s">
        <v>20</v>
      </c>
      <c r="G135" s="80" t="s">
        <v>778</v>
      </c>
      <c r="H135" s="80">
        <v>2</v>
      </c>
      <c r="I135" s="186">
        <v>100</v>
      </c>
      <c r="J135" s="186">
        <v>100</v>
      </c>
    </row>
    <row r="136" spans="2:10" ht="12.75">
      <c r="B136" s="87" t="s">
        <v>344</v>
      </c>
      <c r="C136" s="122"/>
      <c r="D136" s="80" t="s">
        <v>724</v>
      </c>
      <c r="E136" s="80"/>
      <c r="F136" s="80"/>
      <c r="G136" s="80"/>
      <c r="H136" s="80"/>
      <c r="I136" s="186">
        <f>I137+I143</f>
        <v>4171.4</v>
      </c>
      <c r="J136" s="186">
        <f>J137+J143</f>
        <v>4208.6</v>
      </c>
    </row>
    <row r="137" spans="2:10" ht="25.5">
      <c r="B137" s="87" t="s">
        <v>224</v>
      </c>
      <c r="C137" s="128"/>
      <c r="D137" s="80" t="s">
        <v>724</v>
      </c>
      <c r="E137" s="80" t="s">
        <v>726</v>
      </c>
      <c r="F137" s="121" t="s">
        <v>502</v>
      </c>
      <c r="G137" s="35"/>
      <c r="H137" s="80"/>
      <c r="I137" s="186">
        <f>I138</f>
        <v>4042.6</v>
      </c>
      <c r="J137" s="186">
        <f>J138</f>
        <v>4061.6</v>
      </c>
    </row>
    <row r="138" spans="2:10" ht="25.5">
      <c r="B138" s="87" t="s">
        <v>13</v>
      </c>
      <c r="C138" s="122"/>
      <c r="D138" s="80" t="s">
        <v>724</v>
      </c>
      <c r="E138" s="80" t="s">
        <v>726</v>
      </c>
      <c r="F138" s="121" t="s">
        <v>502</v>
      </c>
      <c r="G138" s="80" t="s">
        <v>14</v>
      </c>
      <c r="H138" s="80"/>
      <c r="I138" s="186">
        <f>I139+I141</f>
        <v>4042.6</v>
      </c>
      <c r="J138" s="186">
        <f>J139+J141</f>
        <v>4061.6</v>
      </c>
    </row>
    <row r="139" spans="2:10" ht="25.5">
      <c r="B139" s="87" t="s">
        <v>294</v>
      </c>
      <c r="C139" s="122"/>
      <c r="D139" s="80" t="s">
        <v>724</v>
      </c>
      <c r="E139" s="80" t="s">
        <v>726</v>
      </c>
      <c r="F139" s="121" t="s">
        <v>502</v>
      </c>
      <c r="G139" s="80" t="s">
        <v>293</v>
      </c>
      <c r="H139" s="80"/>
      <c r="I139" s="186">
        <f>I140</f>
        <v>3994.4</v>
      </c>
      <c r="J139" s="186">
        <f>J140</f>
        <v>4006.1</v>
      </c>
    </row>
    <row r="140" spans="2:10" ht="12.75">
      <c r="B140" s="87" t="s">
        <v>762</v>
      </c>
      <c r="C140" s="128"/>
      <c r="D140" s="80" t="s">
        <v>724</v>
      </c>
      <c r="E140" s="80" t="s">
        <v>726</v>
      </c>
      <c r="F140" s="121" t="s">
        <v>502</v>
      </c>
      <c r="G140" s="80" t="s">
        <v>293</v>
      </c>
      <c r="H140" s="80">
        <v>2</v>
      </c>
      <c r="I140" s="186">
        <v>3994.4</v>
      </c>
      <c r="J140" s="186">
        <v>4006.1</v>
      </c>
    </row>
    <row r="141" spans="2:10" ht="12.75">
      <c r="B141" s="87" t="s">
        <v>210</v>
      </c>
      <c r="C141" s="122"/>
      <c r="D141" s="80" t="s">
        <v>724</v>
      </c>
      <c r="E141" s="80" t="s">
        <v>726</v>
      </c>
      <c r="F141" s="121" t="s">
        <v>502</v>
      </c>
      <c r="G141" s="35">
        <v>612</v>
      </c>
      <c r="H141" s="80"/>
      <c r="I141" s="186">
        <f>I142</f>
        <v>48.2</v>
      </c>
      <c r="J141" s="186">
        <f>J142</f>
        <v>55.5</v>
      </c>
    </row>
    <row r="142" spans="2:10" ht="12.75">
      <c r="B142" s="87" t="s">
        <v>762</v>
      </c>
      <c r="C142" s="128"/>
      <c r="D142" s="80" t="s">
        <v>724</v>
      </c>
      <c r="E142" s="80" t="s">
        <v>726</v>
      </c>
      <c r="F142" s="121" t="s">
        <v>502</v>
      </c>
      <c r="G142" s="35">
        <v>612</v>
      </c>
      <c r="H142" s="80">
        <v>2</v>
      </c>
      <c r="I142" s="192">
        <v>48.2</v>
      </c>
      <c r="J142" s="192">
        <v>55.5</v>
      </c>
    </row>
    <row r="143" spans="2:10" ht="25.5">
      <c r="B143" s="101" t="s">
        <v>104</v>
      </c>
      <c r="C143" s="125"/>
      <c r="D143" s="80" t="s">
        <v>724</v>
      </c>
      <c r="E143" s="80" t="s">
        <v>726</v>
      </c>
      <c r="F143" s="80" t="s">
        <v>103</v>
      </c>
      <c r="G143" s="35"/>
      <c r="H143" s="80"/>
      <c r="I143" s="186">
        <f aca="true" t="shared" si="11" ref="I143:J147">I144</f>
        <v>128.8</v>
      </c>
      <c r="J143" s="186">
        <f t="shared" si="11"/>
        <v>147</v>
      </c>
    </row>
    <row r="144" spans="2:10" ht="38.25">
      <c r="B144" s="87" t="s">
        <v>115</v>
      </c>
      <c r="C144" s="129"/>
      <c r="D144" s="80" t="s">
        <v>724</v>
      </c>
      <c r="E144" s="80" t="s">
        <v>726</v>
      </c>
      <c r="F144" s="80" t="s">
        <v>113</v>
      </c>
      <c r="G144" s="80"/>
      <c r="H144" s="80"/>
      <c r="I144" s="186">
        <f t="shared" si="11"/>
        <v>128.8</v>
      </c>
      <c r="J144" s="186">
        <f t="shared" si="11"/>
        <v>147</v>
      </c>
    </row>
    <row r="145" spans="2:10" ht="38.25">
      <c r="B145" s="87" t="s">
        <v>116</v>
      </c>
      <c r="C145" s="129"/>
      <c r="D145" s="80" t="s">
        <v>724</v>
      </c>
      <c r="E145" s="80" t="s">
        <v>726</v>
      </c>
      <c r="F145" s="80" t="s">
        <v>114</v>
      </c>
      <c r="G145" s="80"/>
      <c r="H145" s="80"/>
      <c r="I145" s="186">
        <f t="shared" si="11"/>
        <v>128.8</v>
      </c>
      <c r="J145" s="186">
        <f t="shared" si="11"/>
        <v>147</v>
      </c>
    </row>
    <row r="146" spans="2:10" ht="25.5">
      <c r="B146" s="87" t="s">
        <v>13</v>
      </c>
      <c r="C146" s="129"/>
      <c r="D146" s="80" t="s">
        <v>724</v>
      </c>
      <c r="E146" s="80" t="s">
        <v>726</v>
      </c>
      <c r="F146" s="80" t="s">
        <v>114</v>
      </c>
      <c r="G146" s="80" t="s">
        <v>14</v>
      </c>
      <c r="H146" s="80"/>
      <c r="I146" s="186">
        <f t="shared" si="11"/>
        <v>128.8</v>
      </c>
      <c r="J146" s="186">
        <f t="shared" si="11"/>
        <v>147</v>
      </c>
    </row>
    <row r="147" spans="2:10" ht="12.75">
      <c r="B147" s="87" t="s">
        <v>210</v>
      </c>
      <c r="C147" s="129"/>
      <c r="D147" s="80" t="s">
        <v>724</v>
      </c>
      <c r="E147" s="80" t="s">
        <v>726</v>
      </c>
      <c r="F147" s="80" t="s">
        <v>114</v>
      </c>
      <c r="G147" s="35">
        <v>612</v>
      </c>
      <c r="H147" s="80"/>
      <c r="I147" s="186">
        <f t="shared" si="11"/>
        <v>128.8</v>
      </c>
      <c r="J147" s="186">
        <f t="shared" si="11"/>
        <v>147</v>
      </c>
    </row>
    <row r="148" spans="2:10" ht="12.75">
      <c r="B148" s="87" t="s">
        <v>762</v>
      </c>
      <c r="C148" s="129"/>
      <c r="D148" s="80" t="s">
        <v>724</v>
      </c>
      <c r="E148" s="80" t="s">
        <v>726</v>
      </c>
      <c r="F148" s="80" t="s">
        <v>114</v>
      </c>
      <c r="G148" s="35">
        <v>612</v>
      </c>
      <c r="H148" s="80">
        <v>2</v>
      </c>
      <c r="I148" s="186">
        <v>128.8</v>
      </c>
      <c r="J148" s="186">
        <v>147</v>
      </c>
    </row>
    <row r="149" spans="2:10" ht="12.75">
      <c r="B149" s="87" t="s">
        <v>348</v>
      </c>
      <c r="C149" s="123"/>
      <c r="D149" s="80" t="s">
        <v>729</v>
      </c>
      <c r="E149" s="80"/>
      <c r="F149" s="80"/>
      <c r="G149" s="80"/>
      <c r="H149" s="80"/>
      <c r="I149" s="186">
        <f>I150</f>
        <v>3374.9</v>
      </c>
      <c r="J149" s="186">
        <f>J150</f>
        <v>3338.1</v>
      </c>
    </row>
    <row r="150" spans="2:10" ht="12.75">
      <c r="B150" s="87" t="s">
        <v>349</v>
      </c>
      <c r="C150" s="123"/>
      <c r="D150" s="80" t="s">
        <v>729</v>
      </c>
      <c r="E150" s="80" t="s">
        <v>730</v>
      </c>
      <c r="F150" s="80"/>
      <c r="G150" s="80"/>
      <c r="H150" s="80"/>
      <c r="I150" s="186">
        <f>I151+I159</f>
        <v>3374.9</v>
      </c>
      <c r="J150" s="186">
        <f>J151+J159</f>
        <v>3338.1</v>
      </c>
    </row>
    <row r="151" spans="2:10" ht="12.75">
      <c r="B151" s="96" t="s">
        <v>764</v>
      </c>
      <c r="C151" s="123"/>
      <c r="D151" s="80" t="s">
        <v>729</v>
      </c>
      <c r="E151" s="80" t="s">
        <v>730</v>
      </c>
      <c r="F151" s="80" t="s">
        <v>765</v>
      </c>
      <c r="G151" s="79"/>
      <c r="H151" s="79"/>
      <c r="I151" s="186">
        <f>I152</f>
        <v>3233.9</v>
      </c>
      <c r="J151" s="186">
        <f>J152</f>
        <v>3202.1</v>
      </c>
    </row>
    <row r="152" spans="2:10" ht="25.5">
      <c r="B152" s="87" t="s">
        <v>227</v>
      </c>
      <c r="C152" s="123"/>
      <c r="D152" s="80" t="s">
        <v>729</v>
      </c>
      <c r="E152" s="80" t="s">
        <v>730</v>
      </c>
      <c r="F152" s="80" t="s">
        <v>612</v>
      </c>
      <c r="G152" s="80"/>
      <c r="H152" s="80"/>
      <c r="I152" s="186">
        <f>I153</f>
        <v>3233.9</v>
      </c>
      <c r="J152" s="186">
        <f>J153</f>
        <v>3202.1</v>
      </c>
    </row>
    <row r="153" spans="2:10" ht="25.5">
      <c r="B153" s="87" t="s">
        <v>13</v>
      </c>
      <c r="C153" s="123"/>
      <c r="D153" s="80" t="s">
        <v>729</v>
      </c>
      <c r="E153" s="80" t="s">
        <v>730</v>
      </c>
      <c r="F153" s="80" t="s">
        <v>612</v>
      </c>
      <c r="G153" s="80" t="s">
        <v>14</v>
      </c>
      <c r="H153" s="80"/>
      <c r="I153" s="186">
        <f>I154+I157</f>
        <v>3233.9</v>
      </c>
      <c r="J153" s="186">
        <f>J154+J157</f>
        <v>3202.1</v>
      </c>
    </row>
    <row r="154" spans="2:10" ht="25.5">
      <c r="B154" s="87" t="s">
        <v>294</v>
      </c>
      <c r="C154" s="123"/>
      <c r="D154" s="80" t="s">
        <v>729</v>
      </c>
      <c r="E154" s="80" t="s">
        <v>730</v>
      </c>
      <c r="F154" s="80" t="s">
        <v>612</v>
      </c>
      <c r="G154" s="80" t="s">
        <v>293</v>
      </c>
      <c r="H154" s="80"/>
      <c r="I154" s="186">
        <f>I155+I156</f>
        <v>3199</v>
      </c>
      <c r="J154" s="186">
        <f>J155+J156</f>
        <v>3202.1</v>
      </c>
    </row>
    <row r="155" spans="2:10" ht="12.75">
      <c r="B155" s="96" t="s">
        <v>758</v>
      </c>
      <c r="C155" s="129"/>
      <c r="D155" s="80" t="s">
        <v>729</v>
      </c>
      <c r="E155" s="80" t="s">
        <v>730</v>
      </c>
      <c r="F155" s="80" t="s">
        <v>612</v>
      </c>
      <c r="G155" s="80" t="s">
        <v>293</v>
      </c>
      <c r="H155" s="80" t="s">
        <v>750</v>
      </c>
      <c r="I155" s="186">
        <v>881</v>
      </c>
      <c r="J155" s="186">
        <v>881</v>
      </c>
    </row>
    <row r="156" spans="2:10" ht="12.75">
      <c r="B156" s="87" t="s">
        <v>762</v>
      </c>
      <c r="C156" s="123"/>
      <c r="D156" s="80" t="s">
        <v>729</v>
      </c>
      <c r="E156" s="80" t="s">
        <v>730</v>
      </c>
      <c r="F156" s="80" t="s">
        <v>612</v>
      </c>
      <c r="G156" s="80" t="s">
        <v>293</v>
      </c>
      <c r="H156" s="80">
        <v>2</v>
      </c>
      <c r="I156" s="186">
        <v>2318</v>
      </c>
      <c r="J156" s="186">
        <v>2321.1</v>
      </c>
    </row>
    <row r="157" spans="2:10" ht="12.75">
      <c r="B157" s="87" t="s">
        <v>210</v>
      </c>
      <c r="C157" s="129"/>
      <c r="D157" s="80" t="s">
        <v>729</v>
      </c>
      <c r="E157" s="80" t="s">
        <v>730</v>
      </c>
      <c r="F157" s="80" t="s">
        <v>612</v>
      </c>
      <c r="G157" s="35">
        <v>612</v>
      </c>
      <c r="H157" s="80"/>
      <c r="I157" s="186">
        <f>I158</f>
        <v>34.9</v>
      </c>
      <c r="J157" s="186">
        <f>J158</f>
        <v>0</v>
      </c>
    </row>
    <row r="158" spans="2:10" ht="12.75">
      <c r="B158" s="87" t="s">
        <v>762</v>
      </c>
      <c r="C158" s="129"/>
      <c r="D158" s="80" t="s">
        <v>729</v>
      </c>
      <c r="E158" s="80" t="s">
        <v>730</v>
      </c>
      <c r="F158" s="80" t="s">
        <v>612</v>
      </c>
      <c r="G158" s="35">
        <v>612</v>
      </c>
      <c r="H158" s="80">
        <v>2</v>
      </c>
      <c r="I158" s="186">
        <v>34.9</v>
      </c>
      <c r="J158" s="186">
        <v>0</v>
      </c>
    </row>
    <row r="159" spans="2:10" ht="25.5">
      <c r="B159" s="101" t="s">
        <v>104</v>
      </c>
      <c r="C159" s="125"/>
      <c r="D159" s="80" t="s">
        <v>729</v>
      </c>
      <c r="E159" s="80" t="s">
        <v>730</v>
      </c>
      <c r="F159" s="80" t="s">
        <v>103</v>
      </c>
      <c r="G159" s="79"/>
      <c r="H159" s="79"/>
      <c r="I159" s="186">
        <f>I160+I165</f>
        <v>141</v>
      </c>
      <c r="J159" s="186">
        <f>J160+J165</f>
        <v>136</v>
      </c>
    </row>
    <row r="160" spans="2:10" ht="38.25">
      <c r="B160" s="87" t="s">
        <v>105</v>
      </c>
      <c r="C160" s="122"/>
      <c r="D160" s="80" t="s">
        <v>729</v>
      </c>
      <c r="E160" s="80" t="s">
        <v>730</v>
      </c>
      <c r="F160" s="80" t="s">
        <v>106</v>
      </c>
      <c r="G160" s="80"/>
      <c r="H160" s="80"/>
      <c r="I160" s="186">
        <f aca="true" t="shared" si="12" ref="I160:J163">I161</f>
        <v>11</v>
      </c>
      <c r="J160" s="186">
        <f t="shared" si="12"/>
        <v>1</v>
      </c>
    </row>
    <row r="161" spans="2:10" ht="38.25">
      <c r="B161" s="87" t="s">
        <v>107</v>
      </c>
      <c r="C161" s="122"/>
      <c r="D161" s="80" t="s">
        <v>729</v>
      </c>
      <c r="E161" s="80" t="s">
        <v>730</v>
      </c>
      <c r="F161" s="80" t="s">
        <v>108</v>
      </c>
      <c r="G161" s="80"/>
      <c r="H161" s="80"/>
      <c r="I161" s="186">
        <f t="shared" si="12"/>
        <v>11</v>
      </c>
      <c r="J161" s="186">
        <f t="shared" si="12"/>
        <v>1</v>
      </c>
    </row>
    <row r="162" spans="2:10" ht="25.5">
      <c r="B162" s="87" t="s">
        <v>13</v>
      </c>
      <c r="C162" s="122"/>
      <c r="D162" s="80" t="s">
        <v>729</v>
      </c>
      <c r="E162" s="80" t="s">
        <v>730</v>
      </c>
      <c r="F162" s="80" t="s">
        <v>108</v>
      </c>
      <c r="G162" s="80" t="s">
        <v>14</v>
      </c>
      <c r="H162" s="80"/>
      <c r="I162" s="186">
        <f t="shared" si="12"/>
        <v>11</v>
      </c>
      <c r="J162" s="186">
        <f t="shared" si="12"/>
        <v>1</v>
      </c>
    </row>
    <row r="163" spans="2:10" ht="12.75">
      <c r="B163" s="87" t="s">
        <v>210</v>
      </c>
      <c r="C163" s="129"/>
      <c r="D163" s="80" t="s">
        <v>729</v>
      </c>
      <c r="E163" s="80" t="s">
        <v>730</v>
      </c>
      <c r="F163" s="80" t="s">
        <v>108</v>
      </c>
      <c r="G163" s="35">
        <v>612</v>
      </c>
      <c r="H163" s="80"/>
      <c r="I163" s="186">
        <f t="shared" si="12"/>
        <v>11</v>
      </c>
      <c r="J163" s="186">
        <f t="shared" si="12"/>
        <v>1</v>
      </c>
    </row>
    <row r="164" spans="2:10" ht="12.75">
      <c r="B164" s="87" t="s">
        <v>762</v>
      </c>
      <c r="C164" s="129"/>
      <c r="D164" s="80" t="s">
        <v>729</v>
      </c>
      <c r="E164" s="80" t="s">
        <v>730</v>
      </c>
      <c r="F164" s="80" t="s">
        <v>108</v>
      </c>
      <c r="G164" s="35">
        <v>612</v>
      </c>
      <c r="H164" s="80">
        <v>2</v>
      </c>
      <c r="I164" s="186">
        <v>11</v>
      </c>
      <c r="J164" s="186">
        <v>1</v>
      </c>
    </row>
    <row r="165" spans="2:10" ht="38.25">
      <c r="B165" s="87" t="s">
        <v>110</v>
      </c>
      <c r="C165" s="129"/>
      <c r="D165" s="80" t="s">
        <v>729</v>
      </c>
      <c r="E165" s="80" t="s">
        <v>730</v>
      </c>
      <c r="F165" s="80" t="s">
        <v>109</v>
      </c>
      <c r="G165" s="80"/>
      <c r="H165" s="80"/>
      <c r="I165" s="186">
        <f aca="true" t="shared" si="13" ref="I165:J168">I166</f>
        <v>130</v>
      </c>
      <c r="J165" s="186">
        <f t="shared" si="13"/>
        <v>135</v>
      </c>
    </row>
    <row r="166" spans="2:10" ht="38.25">
      <c r="B166" s="87" t="s">
        <v>112</v>
      </c>
      <c r="C166" s="129"/>
      <c r="D166" s="80" t="s">
        <v>729</v>
      </c>
      <c r="E166" s="80" t="s">
        <v>730</v>
      </c>
      <c r="F166" s="80" t="s">
        <v>111</v>
      </c>
      <c r="G166" s="80"/>
      <c r="H166" s="80"/>
      <c r="I166" s="186">
        <f t="shared" si="13"/>
        <v>130</v>
      </c>
      <c r="J166" s="186">
        <f t="shared" si="13"/>
        <v>135</v>
      </c>
    </row>
    <row r="167" spans="2:10" ht="25.5">
      <c r="B167" s="87" t="s">
        <v>13</v>
      </c>
      <c r="C167" s="129"/>
      <c r="D167" s="80" t="s">
        <v>729</v>
      </c>
      <c r="E167" s="80" t="s">
        <v>730</v>
      </c>
      <c r="F167" s="80" t="s">
        <v>111</v>
      </c>
      <c r="G167" s="80" t="s">
        <v>14</v>
      </c>
      <c r="H167" s="80"/>
      <c r="I167" s="186">
        <f t="shared" si="13"/>
        <v>130</v>
      </c>
      <c r="J167" s="186">
        <f t="shared" si="13"/>
        <v>135</v>
      </c>
    </row>
    <row r="168" spans="2:10" ht="12.75">
      <c r="B168" s="87" t="s">
        <v>210</v>
      </c>
      <c r="C168" s="129"/>
      <c r="D168" s="80" t="s">
        <v>729</v>
      </c>
      <c r="E168" s="80" t="s">
        <v>730</v>
      </c>
      <c r="F168" s="80" t="s">
        <v>111</v>
      </c>
      <c r="G168" s="35">
        <v>612</v>
      </c>
      <c r="H168" s="80"/>
      <c r="I168" s="186">
        <f t="shared" si="13"/>
        <v>130</v>
      </c>
      <c r="J168" s="186">
        <f t="shared" si="13"/>
        <v>135</v>
      </c>
    </row>
    <row r="169" spans="2:10" ht="12.75">
      <c r="B169" s="87" t="s">
        <v>762</v>
      </c>
      <c r="C169" s="129"/>
      <c r="D169" s="80" t="s">
        <v>729</v>
      </c>
      <c r="E169" s="80" t="s">
        <v>730</v>
      </c>
      <c r="F169" s="80" t="s">
        <v>111</v>
      </c>
      <c r="G169" s="35">
        <v>612</v>
      </c>
      <c r="H169" s="80">
        <v>2</v>
      </c>
      <c r="I169" s="186">
        <v>130</v>
      </c>
      <c r="J169" s="186">
        <v>135</v>
      </c>
    </row>
    <row r="170" spans="2:10" ht="12.75">
      <c r="B170" s="87" t="s">
        <v>354</v>
      </c>
      <c r="C170" s="122"/>
      <c r="D170" s="80" t="s">
        <v>731</v>
      </c>
      <c r="E170" s="80"/>
      <c r="F170" s="80"/>
      <c r="G170" s="80"/>
      <c r="H170" s="80"/>
      <c r="I170" s="187">
        <f aca="true" t="shared" si="14" ref="I170:J175">I171</f>
        <v>2125.3</v>
      </c>
      <c r="J170" s="187">
        <f t="shared" si="14"/>
        <v>2125.3</v>
      </c>
    </row>
    <row r="171" spans="2:10" ht="12.75">
      <c r="B171" s="87" t="s">
        <v>690</v>
      </c>
      <c r="C171" s="122"/>
      <c r="D171" s="80" t="s">
        <v>731</v>
      </c>
      <c r="E171" s="80" t="s">
        <v>732</v>
      </c>
      <c r="F171" s="80"/>
      <c r="G171" s="80"/>
      <c r="H171" s="80"/>
      <c r="I171" s="186">
        <f t="shared" si="14"/>
        <v>2125.3</v>
      </c>
      <c r="J171" s="186">
        <f t="shared" si="14"/>
        <v>2125.3</v>
      </c>
    </row>
    <row r="172" spans="2:10" ht="12.75">
      <c r="B172" s="96" t="s">
        <v>764</v>
      </c>
      <c r="C172" s="123"/>
      <c r="D172" s="80" t="s">
        <v>731</v>
      </c>
      <c r="E172" s="80" t="s">
        <v>732</v>
      </c>
      <c r="F172" s="80" t="s">
        <v>765</v>
      </c>
      <c r="G172" s="80"/>
      <c r="H172" s="80"/>
      <c r="I172" s="186">
        <f t="shared" si="14"/>
        <v>2125.3</v>
      </c>
      <c r="J172" s="186">
        <f t="shared" si="14"/>
        <v>2125.3</v>
      </c>
    </row>
    <row r="173" spans="2:10" ht="25.5">
      <c r="B173" s="87" t="s">
        <v>265</v>
      </c>
      <c r="C173" s="122"/>
      <c r="D173" s="80" t="s">
        <v>731</v>
      </c>
      <c r="E173" s="80" t="s">
        <v>732</v>
      </c>
      <c r="F173" s="80" t="s">
        <v>614</v>
      </c>
      <c r="G173" s="80"/>
      <c r="H173" s="80"/>
      <c r="I173" s="186">
        <f t="shared" si="14"/>
        <v>2125.3</v>
      </c>
      <c r="J173" s="186">
        <f t="shared" si="14"/>
        <v>2125.3</v>
      </c>
    </row>
    <row r="174" spans="2:10" ht="12.75">
      <c r="B174" s="87" t="s">
        <v>522</v>
      </c>
      <c r="C174" s="122"/>
      <c r="D174" s="80" t="s">
        <v>731</v>
      </c>
      <c r="E174" s="80" t="s">
        <v>732</v>
      </c>
      <c r="F174" s="80" t="s">
        <v>614</v>
      </c>
      <c r="G174" s="80" t="s">
        <v>615</v>
      </c>
      <c r="H174" s="80"/>
      <c r="I174" s="186">
        <f t="shared" si="14"/>
        <v>2125.3</v>
      </c>
      <c r="J174" s="186">
        <f t="shared" si="14"/>
        <v>2125.3</v>
      </c>
    </row>
    <row r="175" spans="2:10" ht="12.75">
      <c r="B175" s="87" t="s">
        <v>139</v>
      </c>
      <c r="C175" s="122"/>
      <c r="D175" s="80" t="s">
        <v>731</v>
      </c>
      <c r="E175" s="80" t="s">
        <v>732</v>
      </c>
      <c r="F175" s="80" t="s">
        <v>614</v>
      </c>
      <c r="G175" s="80" t="s">
        <v>138</v>
      </c>
      <c r="H175" s="80"/>
      <c r="I175" s="186">
        <f t="shared" si="14"/>
        <v>2125.3</v>
      </c>
      <c r="J175" s="186">
        <f t="shared" si="14"/>
        <v>2125.3</v>
      </c>
    </row>
    <row r="176" spans="2:10" ht="12.75">
      <c r="B176" s="87" t="s">
        <v>762</v>
      </c>
      <c r="C176" s="128"/>
      <c r="D176" s="80" t="s">
        <v>731</v>
      </c>
      <c r="E176" s="80" t="s">
        <v>732</v>
      </c>
      <c r="F176" s="80" t="s">
        <v>614</v>
      </c>
      <c r="G176" s="80" t="s">
        <v>138</v>
      </c>
      <c r="H176" s="80">
        <v>2</v>
      </c>
      <c r="I176" s="187">
        <v>2125.3</v>
      </c>
      <c r="J176" s="187">
        <v>2125.3</v>
      </c>
    </row>
    <row r="177" spans="2:10" ht="12.75">
      <c r="B177" s="104" t="s">
        <v>453</v>
      </c>
      <c r="C177" s="124" t="s">
        <v>454</v>
      </c>
      <c r="D177" s="80"/>
      <c r="E177" s="80"/>
      <c r="F177" s="80"/>
      <c r="G177" s="80"/>
      <c r="H177" s="80"/>
      <c r="I177" s="185">
        <f>I179</f>
        <v>1615.7</v>
      </c>
      <c r="J177" s="185">
        <f>J179</f>
        <v>1619.4999999999998</v>
      </c>
    </row>
    <row r="178" spans="2:10" ht="12.75">
      <c r="B178" s="96" t="s">
        <v>762</v>
      </c>
      <c r="C178" s="119"/>
      <c r="D178" s="79"/>
      <c r="E178" s="80"/>
      <c r="F178" s="80"/>
      <c r="G178" s="80"/>
      <c r="H178" s="35">
        <v>2</v>
      </c>
      <c r="I178" s="186">
        <f>I185+I191+I195+I198+I207+I210+I219+I201+I213</f>
        <v>1615.7</v>
      </c>
      <c r="J178" s="186">
        <f>J185+J191+J195+J198+J207+J210+J219+J201+J213</f>
        <v>1619.4999999999998</v>
      </c>
    </row>
    <row r="179" spans="2:10" ht="12.75">
      <c r="B179" s="87" t="s">
        <v>339</v>
      </c>
      <c r="C179" s="119"/>
      <c r="D179" s="80" t="s">
        <v>713</v>
      </c>
      <c r="E179" s="80"/>
      <c r="F179" s="80"/>
      <c r="G179" s="80"/>
      <c r="H179" s="35"/>
      <c r="I179" s="186">
        <f>I180+I186+I202+I214</f>
        <v>1615.7</v>
      </c>
      <c r="J179" s="186">
        <f>J180+J186+J202+J214</f>
        <v>1619.4999999999998</v>
      </c>
    </row>
    <row r="180" spans="2:10" ht="25.5">
      <c r="B180" s="87" t="s">
        <v>829</v>
      </c>
      <c r="C180" s="122"/>
      <c r="D180" s="80" t="s">
        <v>713</v>
      </c>
      <c r="E180" s="80" t="s">
        <v>714</v>
      </c>
      <c r="F180" s="80"/>
      <c r="G180" s="80"/>
      <c r="H180" s="80"/>
      <c r="I180" s="186">
        <f aca="true" t="shared" si="15" ref="I180:J184">I181</f>
        <v>883.1</v>
      </c>
      <c r="J180" s="186">
        <f t="shared" si="15"/>
        <v>884.9</v>
      </c>
    </row>
    <row r="181" spans="2:10" ht="12.75">
      <c r="B181" s="96" t="s">
        <v>764</v>
      </c>
      <c r="C181" s="123"/>
      <c r="D181" s="80" t="s">
        <v>713</v>
      </c>
      <c r="E181" s="80" t="s">
        <v>714</v>
      </c>
      <c r="F181" s="80" t="s">
        <v>765</v>
      </c>
      <c r="G181" s="80"/>
      <c r="H181" s="80"/>
      <c r="I181" s="186">
        <f t="shared" si="15"/>
        <v>883.1</v>
      </c>
      <c r="J181" s="186">
        <f t="shared" si="15"/>
        <v>884.9</v>
      </c>
    </row>
    <row r="182" spans="2:10" ht="12.75">
      <c r="B182" s="87" t="s">
        <v>215</v>
      </c>
      <c r="C182" s="122"/>
      <c r="D182" s="80" t="s">
        <v>713</v>
      </c>
      <c r="E182" s="80" t="s">
        <v>714</v>
      </c>
      <c r="F182" s="80" t="s">
        <v>766</v>
      </c>
      <c r="G182" s="80"/>
      <c r="H182" s="80"/>
      <c r="I182" s="186">
        <f t="shared" si="15"/>
        <v>883.1</v>
      </c>
      <c r="J182" s="186">
        <f t="shared" si="15"/>
        <v>884.9</v>
      </c>
    </row>
    <row r="183" spans="2:10" ht="38.25">
      <c r="B183" s="87" t="s">
        <v>768</v>
      </c>
      <c r="C183" s="122"/>
      <c r="D183" s="80" t="s">
        <v>713</v>
      </c>
      <c r="E183" s="80" t="s">
        <v>714</v>
      </c>
      <c r="F183" s="80" t="s">
        <v>766</v>
      </c>
      <c r="G183" s="80" t="s">
        <v>640</v>
      </c>
      <c r="H183" s="80"/>
      <c r="I183" s="186">
        <f t="shared" si="15"/>
        <v>883.1</v>
      </c>
      <c r="J183" s="186">
        <f t="shared" si="15"/>
        <v>884.9</v>
      </c>
    </row>
    <row r="184" spans="2:10" ht="12.75">
      <c r="B184" s="87" t="s">
        <v>769</v>
      </c>
      <c r="C184" s="122"/>
      <c r="D184" s="80" t="s">
        <v>713</v>
      </c>
      <c r="E184" s="80" t="s">
        <v>714</v>
      </c>
      <c r="F184" s="80" t="s">
        <v>766</v>
      </c>
      <c r="G184" s="80" t="s">
        <v>770</v>
      </c>
      <c r="H184" s="80"/>
      <c r="I184" s="186">
        <f t="shared" si="15"/>
        <v>883.1</v>
      </c>
      <c r="J184" s="186">
        <f t="shared" si="15"/>
        <v>884.9</v>
      </c>
    </row>
    <row r="185" spans="2:10" ht="12.75">
      <c r="B185" s="87" t="s">
        <v>762</v>
      </c>
      <c r="C185" s="122"/>
      <c r="D185" s="80" t="s">
        <v>713</v>
      </c>
      <c r="E185" s="80" t="s">
        <v>714</v>
      </c>
      <c r="F185" s="80" t="s">
        <v>766</v>
      </c>
      <c r="G185" s="80" t="s">
        <v>770</v>
      </c>
      <c r="H185" s="80">
        <v>2</v>
      </c>
      <c r="I185" s="186">
        <v>883.1</v>
      </c>
      <c r="J185" s="186">
        <v>884.9</v>
      </c>
    </row>
    <row r="186" spans="2:10" ht="25.5">
      <c r="B186" s="96" t="s">
        <v>771</v>
      </c>
      <c r="C186" s="120"/>
      <c r="D186" s="80" t="s">
        <v>713</v>
      </c>
      <c r="E186" s="80" t="s">
        <v>715</v>
      </c>
      <c r="F186" s="121"/>
      <c r="G186" s="80"/>
      <c r="H186" s="80"/>
      <c r="I186" s="186">
        <f>I187</f>
        <v>325.8</v>
      </c>
      <c r="J186" s="186">
        <f>J187</f>
        <v>326.70000000000005</v>
      </c>
    </row>
    <row r="187" spans="2:10" ht="12.75">
      <c r="B187" s="96" t="s">
        <v>764</v>
      </c>
      <c r="C187" s="120"/>
      <c r="D187" s="80" t="s">
        <v>713</v>
      </c>
      <c r="E187" s="80" t="s">
        <v>715</v>
      </c>
      <c r="F187" s="121" t="s">
        <v>765</v>
      </c>
      <c r="G187" s="80"/>
      <c r="H187" s="80"/>
      <c r="I187" s="186">
        <f>I188+I192</f>
        <v>325.8</v>
      </c>
      <c r="J187" s="186">
        <f>J188+J192</f>
        <v>326.70000000000005</v>
      </c>
    </row>
    <row r="188" spans="2:10" ht="12.75">
      <c r="B188" s="87" t="s">
        <v>312</v>
      </c>
      <c r="C188" s="122"/>
      <c r="D188" s="80" t="s">
        <v>713</v>
      </c>
      <c r="E188" s="80" t="s">
        <v>715</v>
      </c>
      <c r="F188" s="121" t="s">
        <v>772</v>
      </c>
      <c r="G188" s="80"/>
      <c r="H188" s="80"/>
      <c r="I188" s="186">
        <f aca="true" t="shared" si="16" ref="I188:J190">I189</f>
        <v>78.7</v>
      </c>
      <c r="J188" s="186">
        <f t="shared" si="16"/>
        <v>78.9</v>
      </c>
    </row>
    <row r="189" spans="2:10" ht="38.25">
      <c r="B189" s="87" t="s">
        <v>768</v>
      </c>
      <c r="C189" s="122"/>
      <c r="D189" s="80" t="s">
        <v>713</v>
      </c>
      <c r="E189" s="80" t="s">
        <v>715</v>
      </c>
      <c r="F189" s="121" t="s">
        <v>772</v>
      </c>
      <c r="G189" s="80" t="s">
        <v>640</v>
      </c>
      <c r="H189" s="80"/>
      <c r="I189" s="186">
        <f t="shared" si="16"/>
        <v>78.7</v>
      </c>
      <c r="J189" s="186">
        <f t="shared" si="16"/>
        <v>78.9</v>
      </c>
    </row>
    <row r="190" spans="2:10" ht="12.75">
      <c r="B190" s="87" t="s">
        <v>769</v>
      </c>
      <c r="C190" s="122"/>
      <c r="D190" s="80" t="s">
        <v>713</v>
      </c>
      <c r="E190" s="80" t="s">
        <v>715</v>
      </c>
      <c r="F190" s="121" t="s">
        <v>772</v>
      </c>
      <c r="G190" s="80" t="s">
        <v>770</v>
      </c>
      <c r="H190" s="80"/>
      <c r="I190" s="186">
        <f t="shared" si="16"/>
        <v>78.7</v>
      </c>
      <c r="J190" s="186">
        <f t="shared" si="16"/>
        <v>78.9</v>
      </c>
    </row>
    <row r="191" spans="2:10" ht="12.75">
      <c r="B191" s="87" t="s">
        <v>762</v>
      </c>
      <c r="C191" s="122"/>
      <c r="D191" s="80" t="s">
        <v>713</v>
      </c>
      <c r="E191" s="80" t="s">
        <v>715</v>
      </c>
      <c r="F191" s="121" t="s">
        <v>772</v>
      </c>
      <c r="G191" s="80" t="s">
        <v>770</v>
      </c>
      <c r="H191" s="80">
        <v>2</v>
      </c>
      <c r="I191" s="186">
        <v>78.7</v>
      </c>
      <c r="J191" s="186">
        <v>78.9</v>
      </c>
    </row>
    <row r="192" spans="2:10" ht="12.75">
      <c r="B192" s="87" t="s">
        <v>773</v>
      </c>
      <c r="C192" s="122"/>
      <c r="D192" s="80" t="s">
        <v>713</v>
      </c>
      <c r="E192" s="80" t="s">
        <v>715</v>
      </c>
      <c r="F192" s="121" t="s">
        <v>774</v>
      </c>
      <c r="G192" s="80"/>
      <c r="H192" s="80"/>
      <c r="I192" s="186">
        <f>I193+I196+I199</f>
        <v>247.1</v>
      </c>
      <c r="J192" s="186">
        <f>J193+J196+J199</f>
        <v>247.8</v>
      </c>
    </row>
    <row r="193" spans="2:10" ht="38.25">
      <c r="B193" s="87" t="s">
        <v>768</v>
      </c>
      <c r="C193" s="122"/>
      <c r="D193" s="80" t="s">
        <v>713</v>
      </c>
      <c r="E193" s="80" t="s">
        <v>715</v>
      </c>
      <c r="F193" s="121" t="s">
        <v>774</v>
      </c>
      <c r="G193" s="80" t="s">
        <v>640</v>
      </c>
      <c r="H193" s="80"/>
      <c r="I193" s="186">
        <f>I194</f>
        <v>239.8</v>
      </c>
      <c r="J193" s="186">
        <f>J194</f>
        <v>240.3</v>
      </c>
    </row>
    <row r="194" spans="2:10" ht="12.75">
      <c r="B194" s="87" t="s">
        <v>769</v>
      </c>
      <c r="C194" s="122"/>
      <c r="D194" s="80" t="s">
        <v>713</v>
      </c>
      <c r="E194" s="80" t="s">
        <v>715</v>
      </c>
      <c r="F194" s="121" t="s">
        <v>774</v>
      </c>
      <c r="G194" s="80" t="s">
        <v>770</v>
      </c>
      <c r="H194" s="80"/>
      <c r="I194" s="186">
        <f>I195</f>
        <v>239.8</v>
      </c>
      <c r="J194" s="186">
        <f>J195</f>
        <v>240.3</v>
      </c>
    </row>
    <row r="195" spans="2:10" ht="12.75">
      <c r="B195" s="87" t="s">
        <v>762</v>
      </c>
      <c r="C195" s="122"/>
      <c r="D195" s="80" t="s">
        <v>713</v>
      </c>
      <c r="E195" s="80" t="s">
        <v>715</v>
      </c>
      <c r="F195" s="121" t="s">
        <v>774</v>
      </c>
      <c r="G195" s="80" t="s">
        <v>770</v>
      </c>
      <c r="H195" s="80">
        <v>2</v>
      </c>
      <c r="I195" s="186">
        <v>239.8</v>
      </c>
      <c r="J195" s="186">
        <v>240.3</v>
      </c>
    </row>
    <row r="196" spans="2:10" ht="12.75">
      <c r="B196" s="96" t="s">
        <v>775</v>
      </c>
      <c r="C196" s="120"/>
      <c r="D196" s="80" t="s">
        <v>713</v>
      </c>
      <c r="E196" s="80" t="s">
        <v>715</v>
      </c>
      <c r="F196" s="121" t="s">
        <v>774</v>
      </c>
      <c r="G196" s="80" t="s">
        <v>776</v>
      </c>
      <c r="H196" s="80"/>
      <c r="I196" s="186">
        <f>I197</f>
        <v>7.1</v>
      </c>
      <c r="J196" s="186">
        <f>J197</f>
        <v>7.3</v>
      </c>
    </row>
    <row r="197" spans="2:10" ht="12.75">
      <c r="B197" s="96" t="s">
        <v>777</v>
      </c>
      <c r="C197" s="120"/>
      <c r="D197" s="80" t="s">
        <v>713</v>
      </c>
      <c r="E197" s="80" t="s">
        <v>715</v>
      </c>
      <c r="F197" s="121" t="s">
        <v>774</v>
      </c>
      <c r="G197" s="80" t="s">
        <v>778</v>
      </c>
      <c r="H197" s="80"/>
      <c r="I197" s="186">
        <f>I198</f>
        <v>7.1</v>
      </c>
      <c r="J197" s="186">
        <f>J198</f>
        <v>7.3</v>
      </c>
    </row>
    <row r="198" spans="2:10" ht="12.75">
      <c r="B198" s="87" t="s">
        <v>762</v>
      </c>
      <c r="C198" s="122"/>
      <c r="D198" s="80" t="s">
        <v>713</v>
      </c>
      <c r="E198" s="80" t="s">
        <v>715</v>
      </c>
      <c r="F198" s="121" t="s">
        <v>774</v>
      </c>
      <c r="G198" s="80" t="s">
        <v>778</v>
      </c>
      <c r="H198" s="80">
        <v>2</v>
      </c>
      <c r="I198" s="186">
        <v>7.1</v>
      </c>
      <c r="J198" s="186">
        <v>7.3</v>
      </c>
    </row>
    <row r="199" spans="2:10" ht="12.75">
      <c r="B199" s="96" t="s">
        <v>780</v>
      </c>
      <c r="C199" s="122"/>
      <c r="D199" s="80" t="s">
        <v>713</v>
      </c>
      <c r="E199" s="80" t="s">
        <v>715</v>
      </c>
      <c r="F199" s="121" t="s">
        <v>774</v>
      </c>
      <c r="G199" s="80" t="s">
        <v>472</v>
      </c>
      <c r="H199" s="80"/>
      <c r="I199" s="186">
        <f>I200</f>
        <v>0.2</v>
      </c>
      <c r="J199" s="186">
        <f>J200</f>
        <v>0.2</v>
      </c>
    </row>
    <row r="200" spans="2:10" ht="12.75">
      <c r="B200" s="96" t="s">
        <v>781</v>
      </c>
      <c r="C200" s="122"/>
      <c r="D200" s="80" t="s">
        <v>713</v>
      </c>
      <c r="E200" s="80" t="s">
        <v>715</v>
      </c>
      <c r="F200" s="121" t="s">
        <v>774</v>
      </c>
      <c r="G200" s="80" t="s">
        <v>782</v>
      </c>
      <c r="H200" s="80"/>
      <c r="I200" s="186">
        <f>I201</f>
        <v>0.2</v>
      </c>
      <c r="J200" s="186">
        <f>J201</f>
        <v>0.2</v>
      </c>
    </row>
    <row r="201" spans="2:10" ht="12.75">
      <c r="B201" s="87" t="s">
        <v>762</v>
      </c>
      <c r="C201" s="122"/>
      <c r="D201" s="80" t="s">
        <v>713</v>
      </c>
      <c r="E201" s="80" t="s">
        <v>715</v>
      </c>
      <c r="F201" s="121" t="s">
        <v>774</v>
      </c>
      <c r="G201" s="80" t="s">
        <v>782</v>
      </c>
      <c r="H201" s="80">
        <v>2</v>
      </c>
      <c r="I201" s="186">
        <v>0.2</v>
      </c>
      <c r="J201" s="186">
        <v>0.2</v>
      </c>
    </row>
    <row r="202" spans="2:10" ht="25.5">
      <c r="B202" s="96" t="s">
        <v>361</v>
      </c>
      <c r="C202" s="123"/>
      <c r="D202" s="80" t="s">
        <v>713</v>
      </c>
      <c r="E202" s="80" t="s">
        <v>717</v>
      </c>
      <c r="F202" s="80"/>
      <c r="G202" s="80"/>
      <c r="H202" s="80"/>
      <c r="I202" s="186">
        <f>I203</f>
        <v>318.2</v>
      </c>
      <c r="J202" s="186">
        <f>J203</f>
        <v>319.29999999999995</v>
      </c>
    </row>
    <row r="203" spans="2:10" ht="12.75">
      <c r="B203" s="87" t="s">
        <v>764</v>
      </c>
      <c r="C203" s="122"/>
      <c r="D203" s="80" t="s">
        <v>713</v>
      </c>
      <c r="E203" s="80" t="s">
        <v>717</v>
      </c>
      <c r="F203" s="121" t="s">
        <v>765</v>
      </c>
      <c r="G203" s="80"/>
      <c r="H203" s="80"/>
      <c r="I203" s="186">
        <f>I204</f>
        <v>318.2</v>
      </c>
      <c r="J203" s="186">
        <f>J204</f>
        <v>319.29999999999995</v>
      </c>
    </row>
    <row r="204" spans="2:10" ht="12.75">
      <c r="B204" s="87" t="s">
        <v>773</v>
      </c>
      <c r="C204" s="122"/>
      <c r="D204" s="80" t="s">
        <v>713</v>
      </c>
      <c r="E204" s="80" t="s">
        <v>717</v>
      </c>
      <c r="F204" s="121" t="s">
        <v>774</v>
      </c>
      <c r="G204" s="80"/>
      <c r="H204" s="80"/>
      <c r="I204" s="186">
        <f>I205+I208+I211</f>
        <v>318.2</v>
      </c>
      <c r="J204" s="186">
        <f>J205+J208+J211</f>
        <v>319.29999999999995</v>
      </c>
    </row>
    <row r="205" spans="2:10" ht="38.25">
      <c r="B205" s="87" t="s">
        <v>768</v>
      </c>
      <c r="C205" s="122"/>
      <c r="D205" s="80" t="s">
        <v>713</v>
      </c>
      <c r="E205" s="80" t="s">
        <v>717</v>
      </c>
      <c r="F205" s="121" t="s">
        <v>774</v>
      </c>
      <c r="G205" s="80" t="s">
        <v>640</v>
      </c>
      <c r="H205" s="80"/>
      <c r="I205" s="186">
        <f>I206</f>
        <v>306.8</v>
      </c>
      <c r="J205" s="186">
        <f>J206</f>
        <v>307.4</v>
      </c>
    </row>
    <row r="206" spans="2:10" ht="12.75">
      <c r="B206" s="87" t="s">
        <v>769</v>
      </c>
      <c r="C206" s="122"/>
      <c r="D206" s="80" t="s">
        <v>713</v>
      </c>
      <c r="E206" s="80" t="s">
        <v>717</v>
      </c>
      <c r="F206" s="121" t="s">
        <v>774</v>
      </c>
      <c r="G206" s="80" t="s">
        <v>770</v>
      </c>
      <c r="H206" s="80"/>
      <c r="I206" s="186">
        <f>I207</f>
        <v>306.8</v>
      </c>
      <c r="J206" s="186">
        <f>J207</f>
        <v>307.4</v>
      </c>
    </row>
    <row r="207" spans="2:10" ht="12.75">
      <c r="B207" s="87" t="s">
        <v>762</v>
      </c>
      <c r="C207" s="122"/>
      <c r="D207" s="80" t="s">
        <v>713</v>
      </c>
      <c r="E207" s="80" t="s">
        <v>717</v>
      </c>
      <c r="F207" s="121" t="s">
        <v>774</v>
      </c>
      <c r="G207" s="80" t="s">
        <v>770</v>
      </c>
      <c r="H207" s="80">
        <v>2</v>
      </c>
      <c r="I207" s="186">
        <v>306.8</v>
      </c>
      <c r="J207" s="186">
        <v>307.4</v>
      </c>
    </row>
    <row r="208" spans="2:10" ht="12.75">
      <c r="B208" s="96" t="s">
        <v>775</v>
      </c>
      <c r="C208" s="120"/>
      <c r="D208" s="80" t="s">
        <v>713</v>
      </c>
      <c r="E208" s="80" t="s">
        <v>717</v>
      </c>
      <c r="F208" s="121" t="s">
        <v>774</v>
      </c>
      <c r="G208" s="80" t="s">
        <v>776</v>
      </c>
      <c r="H208" s="80"/>
      <c r="I208" s="186">
        <f>I209</f>
        <v>11.2</v>
      </c>
      <c r="J208" s="186">
        <f>J209</f>
        <v>11.7</v>
      </c>
    </row>
    <row r="209" spans="2:10" ht="12.75">
      <c r="B209" s="96" t="s">
        <v>777</v>
      </c>
      <c r="C209" s="120"/>
      <c r="D209" s="80" t="s">
        <v>713</v>
      </c>
      <c r="E209" s="80" t="s">
        <v>717</v>
      </c>
      <c r="F209" s="121" t="s">
        <v>774</v>
      </c>
      <c r="G209" s="80" t="s">
        <v>778</v>
      </c>
      <c r="H209" s="80"/>
      <c r="I209" s="186">
        <f>I210</f>
        <v>11.2</v>
      </c>
      <c r="J209" s="186">
        <f>J210</f>
        <v>11.7</v>
      </c>
    </row>
    <row r="210" spans="2:10" ht="12.75">
      <c r="B210" s="87" t="s">
        <v>762</v>
      </c>
      <c r="C210" s="122"/>
      <c r="D210" s="80" t="s">
        <v>713</v>
      </c>
      <c r="E210" s="80" t="s">
        <v>717</v>
      </c>
      <c r="F210" s="121" t="s">
        <v>774</v>
      </c>
      <c r="G210" s="80" t="s">
        <v>778</v>
      </c>
      <c r="H210" s="80">
        <v>2</v>
      </c>
      <c r="I210" s="186">
        <v>11.2</v>
      </c>
      <c r="J210" s="186">
        <v>11.7</v>
      </c>
    </row>
    <row r="211" spans="2:10" ht="12.75">
      <c r="B211" s="96" t="s">
        <v>780</v>
      </c>
      <c r="C211" s="122"/>
      <c r="D211" s="80" t="s">
        <v>713</v>
      </c>
      <c r="E211" s="80" t="s">
        <v>717</v>
      </c>
      <c r="F211" s="121" t="s">
        <v>774</v>
      </c>
      <c r="G211" s="80" t="s">
        <v>472</v>
      </c>
      <c r="H211" s="80"/>
      <c r="I211" s="186">
        <f>I212</f>
        <v>0.2</v>
      </c>
      <c r="J211" s="186">
        <f>J212</f>
        <v>0.2</v>
      </c>
    </row>
    <row r="212" spans="2:10" ht="12.75">
      <c r="B212" s="96" t="s">
        <v>781</v>
      </c>
      <c r="C212" s="122"/>
      <c r="D212" s="80" t="s">
        <v>713</v>
      </c>
      <c r="E212" s="80" t="s">
        <v>717</v>
      </c>
      <c r="F212" s="121" t="s">
        <v>774</v>
      </c>
      <c r="G212" s="80" t="s">
        <v>782</v>
      </c>
      <c r="H212" s="80"/>
      <c r="I212" s="186">
        <f>I213</f>
        <v>0.2</v>
      </c>
      <c r="J212" s="186">
        <f>J213</f>
        <v>0.2</v>
      </c>
    </row>
    <row r="213" spans="2:10" ht="12.75">
      <c r="B213" s="87" t="s">
        <v>762</v>
      </c>
      <c r="C213" s="122"/>
      <c r="D213" s="80" t="s">
        <v>713</v>
      </c>
      <c r="E213" s="80" t="s">
        <v>717</v>
      </c>
      <c r="F213" s="121" t="s">
        <v>774</v>
      </c>
      <c r="G213" s="80" t="s">
        <v>782</v>
      </c>
      <c r="H213" s="80">
        <v>2</v>
      </c>
      <c r="I213" s="186">
        <v>0.2</v>
      </c>
      <c r="J213" s="186">
        <v>0.2</v>
      </c>
    </row>
    <row r="214" spans="2:10" ht="12.75">
      <c r="B214" s="96" t="s">
        <v>341</v>
      </c>
      <c r="C214" s="120"/>
      <c r="D214" s="80" t="s">
        <v>713</v>
      </c>
      <c r="E214" s="80" t="s">
        <v>693</v>
      </c>
      <c r="F214" s="121"/>
      <c r="G214" s="80"/>
      <c r="H214" s="80"/>
      <c r="I214" s="190">
        <f aca="true" t="shared" si="17" ref="I214:J218">I215</f>
        <v>88.6</v>
      </c>
      <c r="J214" s="190">
        <f t="shared" si="17"/>
        <v>88.6</v>
      </c>
    </row>
    <row r="215" spans="2:10" ht="12.75">
      <c r="B215" s="96" t="s">
        <v>764</v>
      </c>
      <c r="C215" s="120"/>
      <c r="D215" s="80" t="s">
        <v>713</v>
      </c>
      <c r="E215" s="80" t="s">
        <v>693</v>
      </c>
      <c r="F215" s="121" t="s">
        <v>765</v>
      </c>
      <c r="G215" s="80"/>
      <c r="H215" s="80"/>
      <c r="I215" s="190">
        <f t="shared" si="17"/>
        <v>88.6</v>
      </c>
      <c r="J215" s="190">
        <f t="shared" si="17"/>
        <v>88.6</v>
      </c>
    </row>
    <row r="216" spans="2:10" ht="12" customHeight="1">
      <c r="B216" s="87" t="s">
        <v>219</v>
      </c>
      <c r="C216" s="120"/>
      <c r="D216" s="80" t="s">
        <v>713</v>
      </c>
      <c r="E216" s="80" t="s">
        <v>693</v>
      </c>
      <c r="F216" s="80" t="s">
        <v>790</v>
      </c>
      <c r="G216" s="80"/>
      <c r="H216" s="80"/>
      <c r="I216" s="190">
        <f t="shared" si="17"/>
        <v>88.6</v>
      </c>
      <c r="J216" s="190">
        <f t="shared" si="17"/>
        <v>88.6</v>
      </c>
    </row>
    <row r="217" spans="2:10" ht="12.75">
      <c r="B217" s="96" t="s">
        <v>780</v>
      </c>
      <c r="C217" s="122"/>
      <c r="D217" s="80" t="s">
        <v>713</v>
      </c>
      <c r="E217" s="80" t="s">
        <v>693</v>
      </c>
      <c r="F217" s="80" t="s">
        <v>790</v>
      </c>
      <c r="G217" s="80" t="s">
        <v>472</v>
      </c>
      <c r="H217" s="80"/>
      <c r="I217" s="190">
        <f t="shared" si="17"/>
        <v>88.6</v>
      </c>
      <c r="J217" s="190">
        <f t="shared" si="17"/>
        <v>88.6</v>
      </c>
    </row>
    <row r="218" spans="2:10" ht="12.75">
      <c r="B218" s="87" t="s">
        <v>791</v>
      </c>
      <c r="C218" s="122"/>
      <c r="D218" s="80" t="s">
        <v>713</v>
      </c>
      <c r="E218" s="80" t="s">
        <v>693</v>
      </c>
      <c r="F218" s="80" t="s">
        <v>790</v>
      </c>
      <c r="G218" s="80" t="s">
        <v>792</v>
      </c>
      <c r="H218" s="80"/>
      <c r="I218" s="186">
        <f t="shared" si="17"/>
        <v>88.6</v>
      </c>
      <c r="J218" s="186">
        <f t="shared" si="17"/>
        <v>88.6</v>
      </c>
    </row>
    <row r="219" spans="2:10" ht="12.75">
      <c r="B219" s="87" t="s">
        <v>762</v>
      </c>
      <c r="C219" s="122"/>
      <c r="D219" s="80" t="s">
        <v>713</v>
      </c>
      <c r="E219" s="80" t="s">
        <v>693</v>
      </c>
      <c r="F219" s="80" t="s">
        <v>790</v>
      </c>
      <c r="G219" s="80" t="s">
        <v>792</v>
      </c>
      <c r="H219" s="80">
        <v>2</v>
      </c>
      <c r="I219" s="186">
        <v>88.6</v>
      </c>
      <c r="J219" s="186">
        <v>88.6</v>
      </c>
    </row>
    <row r="220" spans="2:10" ht="12.75">
      <c r="B220" s="104" t="s">
        <v>476</v>
      </c>
      <c r="C220" s="124" t="s">
        <v>475</v>
      </c>
      <c r="D220" s="80"/>
      <c r="E220" s="80"/>
      <c r="F220" s="80"/>
      <c r="G220" s="80"/>
      <c r="H220" s="80"/>
      <c r="I220" s="185">
        <f>I224+I243+I250</f>
        <v>6072.799999999999</v>
      </c>
      <c r="J220" s="185">
        <f>J224+J243+J250</f>
        <v>6026.4</v>
      </c>
    </row>
    <row r="221" spans="2:10" ht="12.75">
      <c r="B221" s="96" t="s">
        <v>762</v>
      </c>
      <c r="C221" s="119"/>
      <c r="D221" s="79"/>
      <c r="E221" s="80"/>
      <c r="F221" s="80"/>
      <c r="G221" s="80"/>
      <c r="H221" s="35">
        <v>2</v>
      </c>
      <c r="I221" s="186">
        <f>I230+I233+I236+I242</f>
        <v>2038.1</v>
      </c>
      <c r="J221" s="186">
        <f>J230+J233+J236+J242</f>
        <v>2023.7</v>
      </c>
    </row>
    <row r="222" spans="2:10" ht="12.75">
      <c r="B222" s="96" t="s">
        <v>739</v>
      </c>
      <c r="C222" s="119"/>
      <c r="D222" s="79"/>
      <c r="E222" s="80"/>
      <c r="F222" s="80"/>
      <c r="G222" s="80"/>
      <c r="H222" s="35">
        <v>3</v>
      </c>
      <c r="I222" s="186">
        <f>I256</f>
        <v>3313.4</v>
      </c>
      <c r="J222" s="186">
        <f>J256</f>
        <v>3313.4</v>
      </c>
    </row>
    <row r="223" spans="2:10" ht="12.75">
      <c r="B223" s="96" t="s">
        <v>740</v>
      </c>
      <c r="C223" s="119"/>
      <c r="D223" s="79"/>
      <c r="E223" s="80"/>
      <c r="F223" s="80"/>
      <c r="G223" s="80"/>
      <c r="H223" s="35">
        <v>4</v>
      </c>
      <c r="I223" s="186">
        <f>I249</f>
        <v>721.3</v>
      </c>
      <c r="J223" s="186">
        <f>J249</f>
        <v>689.3</v>
      </c>
    </row>
    <row r="224" spans="2:10" ht="12.75">
      <c r="B224" s="87" t="s">
        <v>339</v>
      </c>
      <c r="C224" s="119"/>
      <c r="D224" s="80" t="s">
        <v>713</v>
      </c>
      <c r="E224" s="80"/>
      <c r="F224" s="80"/>
      <c r="G224" s="80"/>
      <c r="H224" s="35"/>
      <c r="I224" s="186">
        <f>I225+I237</f>
        <v>2038.1</v>
      </c>
      <c r="J224" s="186">
        <f>J225+J237</f>
        <v>2023.7</v>
      </c>
    </row>
    <row r="225" spans="2:10" ht="25.5">
      <c r="B225" s="96" t="s">
        <v>361</v>
      </c>
      <c r="C225" s="123"/>
      <c r="D225" s="80" t="s">
        <v>713</v>
      </c>
      <c r="E225" s="80" t="s">
        <v>717</v>
      </c>
      <c r="F225" s="80"/>
      <c r="G225" s="80"/>
      <c r="H225" s="80"/>
      <c r="I225" s="186">
        <f>I226</f>
        <v>1988.1</v>
      </c>
      <c r="J225" s="186">
        <f>J226</f>
        <v>1973.7</v>
      </c>
    </row>
    <row r="226" spans="2:10" ht="12.75">
      <c r="B226" s="87" t="s">
        <v>764</v>
      </c>
      <c r="C226" s="122"/>
      <c r="D226" s="80" t="s">
        <v>713</v>
      </c>
      <c r="E226" s="80" t="s">
        <v>717</v>
      </c>
      <c r="F226" s="121" t="s">
        <v>765</v>
      </c>
      <c r="G226" s="80"/>
      <c r="H226" s="80"/>
      <c r="I226" s="186">
        <f>I227</f>
        <v>1988.1</v>
      </c>
      <c r="J226" s="186">
        <f>J227</f>
        <v>1973.7</v>
      </c>
    </row>
    <row r="227" spans="2:10" ht="12.75">
      <c r="B227" s="87" t="s">
        <v>773</v>
      </c>
      <c r="C227" s="122"/>
      <c r="D227" s="80" t="s">
        <v>713</v>
      </c>
      <c r="E227" s="80" t="s">
        <v>717</v>
      </c>
      <c r="F227" s="121" t="s">
        <v>774</v>
      </c>
      <c r="G227" s="80"/>
      <c r="H227" s="80"/>
      <c r="I227" s="186">
        <f>I228+I231+I234</f>
        <v>1988.1</v>
      </c>
      <c r="J227" s="186">
        <f>J228+J231+J234</f>
        <v>1973.7</v>
      </c>
    </row>
    <row r="228" spans="2:10" ht="38.25">
      <c r="B228" s="87" t="s">
        <v>768</v>
      </c>
      <c r="C228" s="122"/>
      <c r="D228" s="80" t="s">
        <v>713</v>
      </c>
      <c r="E228" s="80" t="s">
        <v>717</v>
      </c>
      <c r="F228" s="121" t="s">
        <v>774</v>
      </c>
      <c r="G228" s="80" t="s">
        <v>640</v>
      </c>
      <c r="H228" s="80"/>
      <c r="I228" s="186">
        <f>I229</f>
        <v>1693.2</v>
      </c>
      <c r="J228" s="186">
        <f>J229</f>
        <v>1696.4</v>
      </c>
    </row>
    <row r="229" spans="2:10" ht="12.75">
      <c r="B229" s="87" t="s">
        <v>769</v>
      </c>
      <c r="C229" s="122"/>
      <c r="D229" s="80" t="s">
        <v>713</v>
      </c>
      <c r="E229" s="80" t="s">
        <v>717</v>
      </c>
      <c r="F229" s="121" t="s">
        <v>774</v>
      </c>
      <c r="G229" s="80" t="s">
        <v>770</v>
      </c>
      <c r="H229" s="80"/>
      <c r="I229" s="186">
        <f>I230</f>
        <v>1693.2</v>
      </c>
      <c r="J229" s="186">
        <f>J230</f>
        <v>1696.4</v>
      </c>
    </row>
    <row r="230" spans="2:10" ht="12.75">
      <c r="B230" s="87" t="s">
        <v>762</v>
      </c>
      <c r="C230" s="122"/>
      <c r="D230" s="80" t="s">
        <v>713</v>
      </c>
      <c r="E230" s="80" t="s">
        <v>717</v>
      </c>
      <c r="F230" s="121" t="s">
        <v>774</v>
      </c>
      <c r="G230" s="80" t="s">
        <v>770</v>
      </c>
      <c r="H230" s="80">
        <v>2</v>
      </c>
      <c r="I230" s="186">
        <v>1693.2</v>
      </c>
      <c r="J230" s="186">
        <v>1696.4</v>
      </c>
    </row>
    <row r="231" spans="2:10" ht="12.75">
      <c r="B231" s="96" t="s">
        <v>775</v>
      </c>
      <c r="C231" s="120"/>
      <c r="D231" s="80" t="s">
        <v>713</v>
      </c>
      <c r="E231" s="80" t="s">
        <v>717</v>
      </c>
      <c r="F231" s="121" t="s">
        <v>774</v>
      </c>
      <c r="G231" s="80" t="s">
        <v>776</v>
      </c>
      <c r="H231" s="80"/>
      <c r="I231" s="186">
        <f>I232</f>
        <v>293.9</v>
      </c>
      <c r="J231" s="186">
        <f>J232</f>
        <v>276.3</v>
      </c>
    </row>
    <row r="232" spans="2:10" ht="12.75">
      <c r="B232" s="96" t="s">
        <v>777</v>
      </c>
      <c r="C232" s="120"/>
      <c r="D232" s="80" t="s">
        <v>713</v>
      </c>
      <c r="E232" s="80" t="s">
        <v>717</v>
      </c>
      <c r="F232" s="121" t="s">
        <v>774</v>
      </c>
      <c r="G232" s="80" t="s">
        <v>778</v>
      </c>
      <c r="H232" s="80"/>
      <c r="I232" s="186">
        <f>I233</f>
        <v>293.9</v>
      </c>
      <c r="J232" s="186">
        <f>J233</f>
        <v>276.3</v>
      </c>
    </row>
    <row r="233" spans="2:10" ht="12.75">
      <c r="B233" s="87" t="s">
        <v>762</v>
      </c>
      <c r="C233" s="122"/>
      <c r="D233" s="80" t="s">
        <v>713</v>
      </c>
      <c r="E233" s="80" t="s">
        <v>717</v>
      </c>
      <c r="F233" s="121" t="s">
        <v>774</v>
      </c>
      <c r="G233" s="80" t="s">
        <v>778</v>
      </c>
      <c r="H233" s="80">
        <v>2</v>
      </c>
      <c r="I233" s="186">
        <v>293.9</v>
      </c>
      <c r="J233" s="186">
        <v>276.3</v>
      </c>
    </row>
    <row r="234" spans="2:10" ht="12.75">
      <c r="B234" s="96" t="s">
        <v>780</v>
      </c>
      <c r="C234" s="120"/>
      <c r="D234" s="80" t="s">
        <v>713</v>
      </c>
      <c r="E234" s="80" t="s">
        <v>717</v>
      </c>
      <c r="F234" s="121" t="s">
        <v>774</v>
      </c>
      <c r="G234" s="80" t="s">
        <v>472</v>
      </c>
      <c r="H234" s="80"/>
      <c r="I234" s="186">
        <f>I235</f>
        <v>1</v>
      </c>
      <c r="J234" s="186">
        <f>J235</f>
        <v>1</v>
      </c>
    </row>
    <row r="235" spans="2:10" ht="12.75">
      <c r="B235" s="96" t="s">
        <v>781</v>
      </c>
      <c r="C235" s="120"/>
      <c r="D235" s="80" t="s">
        <v>713</v>
      </c>
      <c r="E235" s="80" t="s">
        <v>717</v>
      </c>
      <c r="F235" s="121" t="s">
        <v>774</v>
      </c>
      <c r="G235" s="80" t="s">
        <v>782</v>
      </c>
      <c r="H235" s="80"/>
      <c r="I235" s="187">
        <f>I236</f>
        <v>1</v>
      </c>
      <c r="J235" s="187">
        <f>J236</f>
        <v>1</v>
      </c>
    </row>
    <row r="236" spans="2:10" ht="12.75">
      <c r="B236" s="87" t="s">
        <v>762</v>
      </c>
      <c r="C236" s="122"/>
      <c r="D236" s="80" t="s">
        <v>713</v>
      </c>
      <c r="E236" s="80" t="s">
        <v>717</v>
      </c>
      <c r="F236" s="121" t="s">
        <v>774</v>
      </c>
      <c r="G236" s="80" t="s">
        <v>782</v>
      </c>
      <c r="H236" s="80">
        <v>2</v>
      </c>
      <c r="I236" s="186">
        <v>1</v>
      </c>
      <c r="J236" s="186">
        <v>1</v>
      </c>
    </row>
    <row r="237" spans="2:10" ht="12.75">
      <c r="B237" s="96" t="s">
        <v>340</v>
      </c>
      <c r="C237" s="120"/>
      <c r="D237" s="80" t="s">
        <v>713</v>
      </c>
      <c r="E237" s="80" t="s">
        <v>692</v>
      </c>
      <c r="F237" s="121"/>
      <c r="G237" s="80"/>
      <c r="H237" s="80"/>
      <c r="I237" s="186">
        <f aca="true" t="shared" si="18" ref="I237:J241">I238</f>
        <v>50</v>
      </c>
      <c r="J237" s="186">
        <f t="shared" si="18"/>
        <v>50</v>
      </c>
    </row>
    <row r="238" spans="2:10" ht="12.75">
      <c r="B238" s="96" t="s">
        <v>764</v>
      </c>
      <c r="C238" s="120"/>
      <c r="D238" s="80" t="s">
        <v>713</v>
      </c>
      <c r="E238" s="80" t="s">
        <v>692</v>
      </c>
      <c r="F238" s="121" t="s">
        <v>765</v>
      </c>
      <c r="G238" s="80"/>
      <c r="H238" s="80"/>
      <c r="I238" s="186">
        <f t="shared" si="18"/>
        <v>50</v>
      </c>
      <c r="J238" s="186">
        <f t="shared" si="18"/>
        <v>50</v>
      </c>
    </row>
    <row r="239" spans="2:10" ht="12.75">
      <c r="B239" s="96" t="s">
        <v>217</v>
      </c>
      <c r="C239" s="120"/>
      <c r="D239" s="80" t="s">
        <v>713</v>
      </c>
      <c r="E239" s="80" t="s">
        <v>692</v>
      </c>
      <c r="F239" s="121" t="s">
        <v>279</v>
      </c>
      <c r="G239" s="80"/>
      <c r="H239" s="80"/>
      <c r="I239" s="186">
        <f t="shared" si="18"/>
        <v>50</v>
      </c>
      <c r="J239" s="186">
        <f t="shared" si="18"/>
        <v>50</v>
      </c>
    </row>
    <row r="240" spans="2:10" ht="12.75">
      <c r="B240" s="96" t="s">
        <v>780</v>
      </c>
      <c r="C240" s="120"/>
      <c r="D240" s="80" t="s">
        <v>713</v>
      </c>
      <c r="E240" s="80" t="s">
        <v>692</v>
      </c>
      <c r="F240" s="121" t="s">
        <v>279</v>
      </c>
      <c r="G240" s="80" t="s">
        <v>472</v>
      </c>
      <c r="H240" s="80"/>
      <c r="I240" s="186">
        <f t="shared" si="18"/>
        <v>50</v>
      </c>
      <c r="J240" s="186">
        <f t="shared" si="18"/>
        <v>50</v>
      </c>
    </row>
    <row r="241" spans="2:10" ht="12.75">
      <c r="B241" s="96" t="s">
        <v>290</v>
      </c>
      <c r="C241" s="120"/>
      <c r="D241" s="80" t="s">
        <v>713</v>
      </c>
      <c r="E241" s="80" t="s">
        <v>692</v>
      </c>
      <c r="F241" s="121" t="s">
        <v>279</v>
      </c>
      <c r="G241" s="80" t="s">
        <v>291</v>
      </c>
      <c r="H241" s="80"/>
      <c r="I241" s="186">
        <f t="shared" si="18"/>
        <v>50</v>
      </c>
      <c r="J241" s="186">
        <f t="shared" si="18"/>
        <v>50</v>
      </c>
    </row>
    <row r="242" spans="2:10" ht="12.75">
      <c r="B242" s="87" t="s">
        <v>762</v>
      </c>
      <c r="C242" s="122"/>
      <c r="D242" s="80" t="s">
        <v>713</v>
      </c>
      <c r="E242" s="80" t="s">
        <v>692</v>
      </c>
      <c r="F242" s="121" t="s">
        <v>279</v>
      </c>
      <c r="G242" s="80" t="s">
        <v>291</v>
      </c>
      <c r="H242" s="80">
        <v>2</v>
      </c>
      <c r="I242" s="186">
        <v>50</v>
      </c>
      <c r="J242" s="186">
        <v>50</v>
      </c>
    </row>
    <row r="243" spans="2:10" ht="12.75">
      <c r="B243" s="126" t="s">
        <v>359</v>
      </c>
      <c r="C243" s="127"/>
      <c r="D243" s="80" t="s">
        <v>718</v>
      </c>
      <c r="E243" s="80"/>
      <c r="F243" s="121"/>
      <c r="G243" s="80"/>
      <c r="H243" s="80"/>
      <c r="I243" s="186">
        <f aca="true" t="shared" si="19" ref="I243:J248">I244</f>
        <v>721.3</v>
      </c>
      <c r="J243" s="186">
        <f t="shared" si="19"/>
        <v>689.3</v>
      </c>
    </row>
    <row r="244" spans="2:10" ht="12.75">
      <c r="B244" s="87" t="s">
        <v>190</v>
      </c>
      <c r="C244" s="122"/>
      <c r="D244" s="80" t="s">
        <v>718</v>
      </c>
      <c r="E244" s="80" t="s">
        <v>189</v>
      </c>
      <c r="F244" s="103"/>
      <c r="G244" s="80"/>
      <c r="H244" s="80"/>
      <c r="I244" s="186">
        <f t="shared" si="19"/>
        <v>721.3</v>
      </c>
      <c r="J244" s="186">
        <f t="shared" si="19"/>
        <v>689.3</v>
      </c>
    </row>
    <row r="245" spans="2:10" ht="12.75">
      <c r="B245" s="96" t="s">
        <v>764</v>
      </c>
      <c r="C245" s="123"/>
      <c r="D245" s="80" t="s">
        <v>718</v>
      </c>
      <c r="E245" s="80" t="s">
        <v>189</v>
      </c>
      <c r="F245" s="121" t="s">
        <v>765</v>
      </c>
      <c r="G245" s="79"/>
      <c r="H245" s="79"/>
      <c r="I245" s="186">
        <f t="shared" si="19"/>
        <v>721.3</v>
      </c>
      <c r="J245" s="186">
        <f t="shared" si="19"/>
        <v>689.3</v>
      </c>
    </row>
    <row r="246" spans="2:10" ht="25.5">
      <c r="B246" s="87" t="s">
        <v>4</v>
      </c>
      <c r="C246" s="122"/>
      <c r="D246" s="80" t="s">
        <v>718</v>
      </c>
      <c r="E246" s="80" t="s">
        <v>189</v>
      </c>
      <c r="F246" s="80" t="s">
        <v>5</v>
      </c>
      <c r="G246" s="80"/>
      <c r="H246" s="80"/>
      <c r="I246" s="186">
        <f t="shared" si="19"/>
        <v>721.3</v>
      </c>
      <c r="J246" s="186">
        <f t="shared" si="19"/>
        <v>689.3</v>
      </c>
    </row>
    <row r="247" spans="2:10" ht="12.75">
      <c r="B247" s="96" t="s">
        <v>292</v>
      </c>
      <c r="C247" s="120"/>
      <c r="D247" s="80" t="s">
        <v>718</v>
      </c>
      <c r="E247" s="80" t="s">
        <v>189</v>
      </c>
      <c r="F247" s="80" t="s">
        <v>5</v>
      </c>
      <c r="G247" s="80" t="s">
        <v>6</v>
      </c>
      <c r="H247" s="80"/>
      <c r="I247" s="186">
        <f t="shared" si="19"/>
        <v>721.3</v>
      </c>
      <c r="J247" s="186">
        <f t="shared" si="19"/>
        <v>689.3</v>
      </c>
    </row>
    <row r="248" spans="2:10" ht="12.75">
      <c r="B248" s="96" t="s">
        <v>296</v>
      </c>
      <c r="C248" s="120"/>
      <c r="D248" s="80" t="s">
        <v>718</v>
      </c>
      <c r="E248" s="80" t="s">
        <v>189</v>
      </c>
      <c r="F248" s="80" t="s">
        <v>5</v>
      </c>
      <c r="G248" s="80" t="s">
        <v>295</v>
      </c>
      <c r="H248" s="80"/>
      <c r="I248" s="186">
        <f t="shared" si="19"/>
        <v>721.3</v>
      </c>
      <c r="J248" s="186">
        <f t="shared" si="19"/>
        <v>689.3</v>
      </c>
    </row>
    <row r="249" spans="2:10" ht="12.75">
      <c r="B249" s="87" t="s">
        <v>740</v>
      </c>
      <c r="C249" s="122"/>
      <c r="D249" s="80" t="s">
        <v>718</v>
      </c>
      <c r="E249" s="80" t="s">
        <v>189</v>
      </c>
      <c r="F249" s="80" t="s">
        <v>5</v>
      </c>
      <c r="G249" s="80" t="s">
        <v>295</v>
      </c>
      <c r="H249" s="80" t="s">
        <v>757</v>
      </c>
      <c r="I249" s="191">
        <v>721.3</v>
      </c>
      <c r="J249" s="191">
        <v>689.3</v>
      </c>
    </row>
    <row r="250" spans="2:10" ht="25.5">
      <c r="B250" s="87" t="s">
        <v>699</v>
      </c>
      <c r="C250" s="122"/>
      <c r="D250" s="80" t="s">
        <v>698</v>
      </c>
      <c r="E250" s="80"/>
      <c r="F250" s="80"/>
      <c r="G250" s="80"/>
      <c r="H250" s="80"/>
      <c r="I250" s="186">
        <f aca="true" t="shared" si="20" ref="I250:J255">I251</f>
        <v>3313.4</v>
      </c>
      <c r="J250" s="186">
        <f t="shared" si="20"/>
        <v>3313.4</v>
      </c>
    </row>
    <row r="251" spans="2:10" ht="25.5">
      <c r="B251" s="87" t="s">
        <v>701</v>
      </c>
      <c r="C251" s="122"/>
      <c r="D251" s="80" t="s">
        <v>698</v>
      </c>
      <c r="E251" s="80" t="s">
        <v>700</v>
      </c>
      <c r="F251" s="80"/>
      <c r="G251" s="80"/>
      <c r="H251" s="80"/>
      <c r="I251" s="186">
        <f t="shared" si="20"/>
        <v>3313.4</v>
      </c>
      <c r="J251" s="186">
        <f t="shared" si="20"/>
        <v>3313.4</v>
      </c>
    </row>
    <row r="252" spans="2:10" ht="12.75">
      <c r="B252" s="96" t="s">
        <v>764</v>
      </c>
      <c r="C252" s="123"/>
      <c r="D252" s="80" t="s">
        <v>698</v>
      </c>
      <c r="E252" s="80" t="s">
        <v>700</v>
      </c>
      <c r="F252" s="80" t="s">
        <v>765</v>
      </c>
      <c r="G252" s="80"/>
      <c r="H252" s="80"/>
      <c r="I252" s="186">
        <f t="shared" si="20"/>
        <v>3313.4</v>
      </c>
      <c r="J252" s="186">
        <f t="shared" si="20"/>
        <v>3313.4</v>
      </c>
    </row>
    <row r="253" spans="2:10" ht="25.5">
      <c r="B253" s="87" t="s">
        <v>274</v>
      </c>
      <c r="C253" s="122"/>
      <c r="D253" s="80" t="s">
        <v>698</v>
      </c>
      <c r="E253" s="80" t="s">
        <v>700</v>
      </c>
      <c r="F253" s="80" t="s">
        <v>629</v>
      </c>
      <c r="G253" s="80"/>
      <c r="H253" s="80"/>
      <c r="I253" s="186">
        <f t="shared" si="20"/>
        <v>3313.4</v>
      </c>
      <c r="J253" s="186">
        <f t="shared" si="20"/>
        <v>3313.4</v>
      </c>
    </row>
    <row r="254" spans="2:10" ht="12.75">
      <c r="B254" s="101" t="s">
        <v>292</v>
      </c>
      <c r="C254" s="125"/>
      <c r="D254" s="80" t="s">
        <v>698</v>
      </c>
      <c r="E254" s="80" t="s">
        <v>700</v>
      </c>
      <c r="F254" s="80" t="s">
        <v>629</v>
      </c>
      <c r="G254" s="80" t="s">
        <v>6</v>
      </c>
      <c r="H254" s="80"/>
      <c r="I254" s="186">
        <f t="shared" si="20"/>
        <v>3313.4</v>
      </c>
      <c r="J254" s="186">
        <f t="shared" si="20"/>
        <v>3313.4</v>
      </c>
    </row>
    <row r="255" spans="2:10" ht="12.75">
      <c r="B255" s="101" t="s">
        <v>288</v>
      </c>
      <c r="C255" s="125"/>
      <c r="D255" s="80" t="s">
        <v>698</v>
      </c>
      <c r="E255" s="80" t="s">
        <v>700</v>
      </c>
      <c r="F255" s="80" t="s">
        <v>629</v>
      </c>
      <c r="G255" s="80" t="s">
        <v>287</v>
      </c>
      <c r="H255" s="80"/>
      <c r="I255" s="187">
        <f t="shared" si="20"/>
        <v>3313.4</v>
      </c>
      <c r="J255" s="187">
        <f t="shared" si="20"/>
        <v>3313.4</v>
      </c>
    </row>
    <row r="256" spans="2:10" ht="12.75">
      <c r="B256" s="101" t="s">
        <v>739</v>
      </c>
      <c r="C256" s="125"/>
      <c r="D256" s="80" t="s">
        <v>698</v>
      </c>
      <c r="E256" s="80" t="s">
        <v>700</v>
      </c>
      <c r="F256" s="80" t="s">
        <v>629</v>
      </c>
      <c r="G256" s="80" t="s">
        <v>287</v>
      </c>
      <c r="H256" s="80">
        <v>3</v>
      </c>
      <c r="I256" s="187">
        <v>3313.4</v>
      </c>
      <c r="J256" s="187">
        <v>3313.4</v>
      </c>
    </row>
    <row r="257" spans="2:10" ht="25.5">
      <c r="B257" s="104" t="s">
        <v>519</v>
      </c>
      <c r="C257" s="124" t="s">
        <v>821</v>
      </c>
      <c r="D257" s="80"/>
      <c r="E257" s="80"/>
      <c r="F257" s="80"/>
      <c r="G257" s="80"/>
      <c r="H257" s="80"/>
      <c r="I257" s="185">
        <f>I260</f>
        <v>4270.3</v>
      </c>
      <c r="J257" s="185">
        <f>J260</f>
        <v>4270.5</v>
      </c>
    </row>
    <row r="258" spans="2:10" ht="12.75">
      <c r="B258" s="96" t="s">
        <v>758</v>
      </c>
      <c r="C258" s="124"/>
      <c r="D258" s="80"/>
      <c r="E258" s="80"/>
      <c r="F258" s="80"/>
      <c r="G258" s="80"/>
      <c r="H258" s="80" t="s">
        <v>750</v>
      </c>
      <c r="I258" s="186">
        <f>I266+I270+I274</f>
        <v>1902</v>
      </c>
      <c r="J258" s="186">
        <f>J266+J270+J274</f>
        <v>1902</v>
      </c>
    </row>
    <row r="259" spans="2:10" ht="12.75">
      <c r="B259" s="96" t="s">
        <v>762</v>
      </c>
      <c r="C259" s="122"/>
      <c r="D259" s="80"/>
      <c r="E259" s="80"/>
      <c r="F259" s="80"/>
      <c r="G259" s="80"/>
      <c r="H259" s="80">
        <v>2</v>
      </c>
      <c r="I259" s="186">
        <f>I267+I271</f>
        <v>2368.2999999999997</v>
      </c>
      <c r="J259" s="186">
        <f>J267+J271</f>
        <v>2368.5</v>
      </c>
    </row>
    <row r="260" spans="2:10" ht="12.75">
      <c r="B260" s="87" t="s">
        <v>348</v>
      </c>
      <c r="C260" s="122"/>
      <c r="D260" s="80" t="s">
        <v>729</v>
      </c>
      <c r="E260" s="80"/>
      <c r="F260" s="80"/>
      <c r="G260" s="80"/>
      <c r="H260" s="80"/>
      <c r="I260" s="186">
        <f aca="true" t="shared" si="21" ref="I260:J262">I261</f>
        <v>4270.3</v>
      </c>
      <c r="J260" s="186">
        <f t="shared" si="21"/>
        <v>4270.5</v>
      </c>
    </row>
    <row r="261" spans="2:10" ht="12.75">
      <c r="B261" s="87" t="s">
        <v>349</v>
      </c>
      <c r="C261" s="122"/>
      <c r="D261" s="80" t="s">
        <v>729</v>
      </c>
      <c r="E261" s="80" t="s">
        <v>730</v>
      </c>
      <c r="F261" s="80"/>
      <c r="G261" s="80"/>
      <c r="H261" s="80"/>
      <c r="I261" s="186">
        <f t="shared" si="21"/>
        <v>4270.3</v>
      </c>
      <c r="J261" s="186">
        <f t="shared" si="21"/>
        <v>4270.5</v>
      </c>
    </row>
    <row r="262" spans="2:10" ht="12.75">
      <c r="B262" s="96" t="s">
        <v>764</v>
      </c>
      <c r="C262" s="123"/>
      <c r="D262" s="80" t="s">
        <v>729</v>
      </c>
      <c r="E262" s="80" t="s">
        <v>730</v>
      </c>
      <c r="F262" s="80" t="s">
        <v>765</v>
      </c>
      <c r="G262" s="80"/>
      <c r="H262" s="80"/>
      <c r="I262" s="186">
        <f t="shared" si="21"/>
        <v>4270.3</v>
      </c>
      <c r="J262" s="186">
        <f t="shared" si="21"/>
        <v>4270.5</v>
      </c>
    </row>
    <row r="263" spans="2:10" ht="12.75">
      <c r="B263" s="87" t="s">
        <v>228</v>
      </c>
      <c r="C263" s="122"/>
      <c r="D263" s="80" t="s">
        <v>729</v>
      </c>
      <c r="E263" s="80" t="s">
        <v>730</v>
      </c>
      <c r="F263" s="80" t="s">
        <v>613</v>
      </c>
      <c r="G263" s="80"/>
      <c r="H263" s="80"/>
      <c r="I263" s="187">
        <f>I264+I268+I272</f>
        <v>4270.3</v>
      </c>
      <c r="J263" s="187">
        <f>J264+J268+J272</f>
        <v>4270.5</v>
      </c>
    </row>
    <row r="264" spans="2:10" ht="38.25">
      <c r="B264" s="87" t="s">
        <v>768</v>
      </c>
      <c r="C264" s="122"/>
      <c r="D264" s="80" t="s">
        <v>729</v>
      </c>
      <c r="E264" s="80" t="s">
        <v>730</v>
      </c>
      <c r="F264" s="80" t="s">
        <v>613</v>
      </c>
      <c r="G264" s="80" t="s">
        <v>640</v>
      </c>
      <c r="H264" s="80"/>
      <c r="I264" s="187">
        <f>I265</f>
        <v>3519.7</v>
      </c>
      <c r="J264" s="187">
        <f>J265</f>
        <v>3518.6</v>
      </c>
    </row>
    <row r="265" spans="2:10" ht="12.75">
      <c r="B265" s="87" t="s">
        <v>769</v>
      </c>
      <c r="C265" s="122"/>
      <c r="D265" s="80" t="s">
        <v>729</v>
      </c>
      <c r="E265" s="80" t="s">
        <v>730</v>
      </c>
      <c r="F265" s="80" t="s">
        <v>613</v>
      </c>
      <c r="G265" s="80" t="s">
        <v>770</v>
      </c>
      <c r="H265" s="80"/>
      <c r="I265" s="187">
        <f>I266+I267</f>
        <v>3519.7</v>
      </c>
      <c r="J265" s="187">
        <f>J266+J267</f>
        <v>3518.6</v>
      </c>
    </row>
    <row r="266" spans="2:10" ht="12.75">
      <c r="B266" s="96" t="s">
        <v>758</v>
      </c>
      <c r="C266" s="122"/>
      <c r="D266" s="80" t="s">
        <v>729</v>
      </c>
      <c r="E266" s="80" t="s">
        <v>730</v>
      </c>
      <c r="F266" s="80" t="s">
        <v>613</v>
      </c>
      <c r="G266" s="80" t="s">
        <v>770</v>
      </c>
      <c r="H266" s="80" t="s">
        <v>750</v>
      </c>
      <c r="I266" s="187">
        <v>1181</v>
      </c>
      <c r="J266" s="187">
        <v>1181</v>
      </c>
    </row>
    <row r="267" spans="2:10" ht="12.75">
      <c r="B267" s="87" t="s">
        <v>762</v>
      </c>
      <c r="C267" s="122"/>
      <c r="D267" s="80" t="s">
        <v>729</v>
      </c>
      <c r="E267" s="80" t="s">
        <v>730</v>
      </c>
      <c r="F267" s="80" t="s">
        <v>613</v>
      </c>
      <c r="G267" s="80" t="s">
        <v>770</v>
      </c>
      <c r="H267" s="80">
        <v>2</v>
      </c>
      <c r="I267" s="187">
        <v>2338.7</v>
      </c>
      <c r="J267" s="187">
        <v>2337.6</v>
      </c>
    </row>
    <row r="268" spans="2:10" ht="12.75">
      <c r="B268" s="96" t="s">
        <v>775</v>
      </c>
      <c r="C268" s="120"/>
      <c r="D268" s="80" t="s">
        <v>729</v>
      </c>
      <c r="E268" s="80" t="s">
        <v>730</v>
      </c>
      <c r="F268" s="80" t="s">
        <v>613</v>
      </c>
      <c r="G268" s="80" t="s">
        <v>776</v>
      </c>
      <c r="H268" s="80"/>
      <c r="I268" s="187">
        <f>I269</f>
        <v>745.6</v>
      </c>
      <c r="J268" s="187">
        <f>J269</f>
        <v>746.9</v>
      </c>
    </row>
    <row r="269" spans="2:10" ht="12.75">
      <c r="B269" s="96" t="s">
        <v>777</v>
      </c>
      <c r="C269" s="120"/>
      <c r="D269" s="80" t="s">
        <v>729</v>
      </c>
      <c r="E269" s="80" t="s">
        <v>730</v>
      </c>
      <c r="F269" s="80" t="s">
        <v>613</v>
      </c>
      <c r="G269" s="80" t="s">
        <v>778</v>
      </c>
      <c r="H269" s="80"/>
      <c r="I269" s="187">
        <f>I270+I271</f>
        <v>745.6</v>
      </c>
      <c r="J269" s="187">
        <f>J270+J271</f>
        <v>746.9</v>
      </c>
    </row>
    <row r="270" spans="2:10" ht="12.75">
      <c r="B270" s="96" t="s">
        <v>758</v>
      </c>
      <c r="C270" s="120"/>
      <c r="D270" s="80" t="s">
        <v>729</v>
      </c>
      <c r="E270" s="80" t="s">
        <v>730</v>
      </c>
      <c r="F270" s="80" t="s">
        <v>613</v>
      </c>
      <c r="G270" s="80" t="s">
        <v>778</v>
      </c>
      <c r="H270" s="80" t="s">
        <v>750</v>
      </c>
      <c r="I270" s="187">
        <v>716</v>
      </c>
      <c r="J270" s="187">
        <v>716</v>
      </c>
    </row>
    <row r="271" spans="2:10" ht="12.75">
      <c r="B271" s="87" t="s">
        <v>762</v>
      </c>
      <c r="C271" s="122"/>
      <c r="D271" s="80" t="s">
        <v>729</v>
      </c>
      <c r="E271" s="80" t="s">
        <v>730</v>
      </c>
      <c r="F271" s="80" t="s">
        <v>613</v>
      </c>
      <c r="G271" s="80" t="s">
        <v>778</v>
      </c>
      <c r="H271" s="80">
        <v>2</v>
      </c>
      <c r="I271" s="187">
        <v>29.6</v>
      </c>
      <c r="J271" s="187">
        <v>30.9</v>
      </c>
    </row>
    <row r="272" spans="2:10" ht="12.75">
      <c r="B272" s="96" t="s">
        <v>780</v>
      </c>
      <c r="C272" s="80"/>
      <c r="D272" s="80" t="s">
        <v>729</v>
      </c>
      <c r="E272" s="80" t="s">
        <v>730</v>
      </c>
      <c r="F272" s="80" t="s">
        <v>613</v>
      </c>
      <c r="G272" s="80" t="s">
        <v>472</v>
      </c>
      <c r="H272" s="80"/>
      <c r="I272" s="187">
        <f>I273</f>
        <v>5</v>
      </c>
      <c r="J272" s="187">
        <f>J273</f>
        <v>5</v>
      </c>
    </row>
    <row r="273" spans="2:10" ht="12.75">
      <c r="B273" s="96" t="s">
        <v>781</v>
      </c>
      <c r="C273" s="80"/>
      <c r="D273" s="80" t="s">
        <v>729</v>
      </c>
      <c r="E273" s="80" t="s">
        <v>730</v>
      </c>
      <c r="F273" s="80" t="s">
        <v>613</v>
      </c>
      <c r="G273" s="80" t="s">
        <v>782</v>
      </c>
      <c r="H273" s="80"/>
      <c r="I273" s="187">
        <f>I274</f>
        <v>5</v>
      </c>
      <c r="J273" s="187">
        <f>J274</f>
        <v>5</v>
      </c>
    </row>
    <row r="274" spans="2:10" ht="12.75">
      <c r="B274" s="96" t="s">
        <v>758</v>
      </c>
      <c r="C274" s="80"/>
      <c r="D274" s="80" t="s">
        <v>729</v>
      </c>
      <c r="E274" s="80" t="s">
        <v>730</v>
      </c>
      <c r="F274" s="80" t="s">
        <v>613</v>
      </c>
      <c r="G274" s="80" t="s">
        <v>782</v>
      </c>
      <c r="H274" s="80" t="s">
        <v>750</v>
      </c>
      <c r="I274" s="187">
        <v>5</v>
      </c>
      <c r="J274" s="187">
        <v>5</v>
      </c>
    </row>
    <row r="275" spans="2:10" ht="12.75">
      <c r="B275" s="104" t="s">
        <v>567</v>
      </c>
      <c r="C275" s="124" t="s">
        <v>314</v>
      </c>
      <c r="D275" s="80"/>
      <c r="E275" s="80"/>
      <c r="F275" s="80"/>
      <c r="G275" s="80"/>
      <c r="H275" s="80"/>
      <c r="I275" s="185">
        <f>I279+I318+I325+I457+I518</f>
        <v>101102.90000000001</v>
      </c>
      <c r="J275" s="185">
        <f>J279+J318+J325+J457+J518</f>
        <v>117103.9</v>
      </c>
    </row>
    <row r="276" spans="2:10" ht="12.75">
      <c r="B276" s="96" t="s">
        <v>762</v>
      </c>
      <c r="C276" s="122"/>
      <c r="D276" s="80"/>
      <c r="E276" s="80"/>
      <c r="F276" s="80"/>
      <c r="G276" s="80"/>
      <c r="H276" s="80">
        <v>2</v>
      </c>
      <c r="I276" s="186">
        <f>I285+I288+I291+I297+I307+I312+I317+I324+I335+I337+I343+I357+I359+I363+I369+I374+I379+I384+I391+I396+I402+I407+I412+I417+I420+I423+I428+I434+I439+I444+I450+I453+I456+I463+I469+I472+I475+I481+I513+I524</f>
        <v>42858.39999999999</v>
      </c>
      <c r="J276" s="186">
        <f>J285+J288+J291+J297+J307+J312+J317+J324+J335+J337+J343+J357+J359+J363+J369+J374+J379+J384+J391+J396+J402+J407+J412+J417+J420+J423+J428+J434+J439+J444+J450+J453+J456+J463+J469+J472+J475+J481+J513+J524</f>
        <v>43214.00000000001</v>
      </c>
    </row>
    <row r="277" spans="2:10" ht="12.75">
      <c r="B277" s="96" t="s">
        <v>739</v>
      </c>
      <c r="C277" s="122"/>
      <c r="D277" s="80"/>
      <c r="E277" s="80"/>
      <c r="F277" s="80"/>
      <c r="G277" s="80"/>
      <c r="H277" s="80">
        <v>3</v>
      </c>
      <c r="I277" s="186">
        <f>I298+I301+I331+I349+I353+I491+I499+I503+I507+I514+I517+I495</f>
        <v>58153.6</v>
      </c>
      <c r="J277" s="186">
        <f>J298+J301+J331+J349+J353+J491+J499+J503+J507+J514+J517+J495</f>
        <v>73795.40000000001</v>
      </c>
    </row>
    <row r="278" spans="2:13" ht="12.75">
      <c r="B278" s="96" t="s">
        <v>740</v>
      </c>
      <c r="C278" s="122"/>
      <c r="D278" s="80"/>
      <c r="E278" s="80"/>
      <c r="F278" s="80"/>
      <c r="G278" s="80"/>
      <c r="H278" s="80" t="s">
        <v>757</v>
      </c>
      <c r="I278" s="186">
        <f>I487</f>
        <v>90.9</v>
      </c>
      <c r="J278" s="186">
        <f>J487</f>
        <v>94.5</v>
      </c>
      <c r="L278" s="88"/>
      <c r="M278" s="88"/>
    </row>
    <row r="279" spans="2:10" ht="12.75">
      <c r="B279" s="87" t="s">
        <v>339</v>
      </c>
      <c r="C279" s="119"/>
      <c r="D279" s="80" t="s">
        <v>713</v>
      </c>
      <c r="E279" s="80"/>
      <c r="F279" s="80"/>
      <c r="G279" s="80"/>
      <c r="H279" s="80"/>
      <c r="I279" s="186">
        <f>I280+I292</f>
        <v>2334.2999999999997</v>
      </c>
      <c r="J279" s="186">
        <f>J280+J292</f>
        <v>2340.6</v>
      </c>
    </row>
    <row r="280" spans="2:10" ht="25.5">
      <c r="B280" s="96" t="s">
        <v>779</v>
      </c>
      <c r="C280" s="123"/>
      <c r="D280" s="80" t="s">
        <v>713</v>
      </c>
      <c r="E280" s="80" t="s">
        <v>716</v>
      </c>
      <c r="F280" s="121"/>
      <c r="G280" s="80"/>
      <c r="H280" s="80"/>
      <c r="I280" s="186">
        <f>I281</f>
        <v>2029.1</v>
      </c>
      <c r="J280" s="186">
        <f>J281</f>
        <v>2035.4</v>
      </c>
    </row>
    <row r="281" spans="2:13" ht="12.75">
      <c r="B281" s="87" t="s">
        <v>764</v>
      </c>
      <c r="C281" s="122"/>
      <c r="D281" s="80" t="s">
        <v>713</v>
      </c>
      <c r="E281" s="80" t="s">
        <v>716</v>
      </c>
      <c r="F281" s="121" t="s">
        <v>765</v>
      </c>
      <c r="G281" s="80"/>
      <c r="H281" s="80"/>
      <c r="I281" s="186">
        <f>I282</f>
        <v>2029.1</v>
      </c>
      <c r="J281" s="186">
        <f>J282</f>
        <v>2035.4</v>
      </c>
      <c r="L281" s="88"/>
      <c r="M281" s="88"/>
    </row>
    <row r="282" spans="2:10" ht="12.75">
      <c r="B282" s="87" t="s">
        <v>773</v>
      </c>
      <c r="C282" s="122"/>
      <c r="D282" s="80" t="s">
        <v>713</v>
      </c>
      <c r="E282" s="80" t="s">
        <v>716</v>
      </c>
      <c r="F282" s="121" t="s">
        <v>774</v>
      </c>
      <c r="G282" s="80"/>
      <c r="H282" s="80"/>
      <c r="I282" s="186">
        <f>I283+I286+I289</f>
        <v>2029.1</v>
      </c>
      <c r="J282" s="186">
        <f>J283+J286+J289</f>
        <v>2035.4</v>
      </c>
    </row>
    <row r="283" spans="2:10" ht="38.25">
      <c r="B283" s="87" t="s">
        <v>768</v>
      </c>
      <c r="C283" s="122"/>
      <c r="D283" s="80" t="s">
        <v>713</v>
      </c>
      <c r="E283" s="80" t="s">
        <v>716</v>
      </c>
      <c r="F283" s="121" t="s">
        <v>774</v>
      </c>
      <c r="G283" s="80" t="s">
        <v>640</v>
      </c>
      <c r="H283" s="80"/>
      <c r="I283" s="186">
        <f>I284</f>
        <v>1972.6</v>
      </c>
      <c r="J283" s="186">
        <f>J284</f>
        <v>1976.5</v>
      </c>
    </row>
    <row r="284" spans="2:10" ht="12.75">
      <c r="B284" s="87" t="s">
        <v>769</v>
      </c>
      <c r="C284" s="122"/>
      <c r="D284" s="80" t="s">
        <v>713</v>
      </c>
      <c r="E284" s="80" t="s">
        <v>716</v>
      </c>
      <c r="F284" s="121" t="s">
        <v>774</v>
      </c>
      <c r="G284" s="80" t="s">
        <v>770</v>
      </c>
      <c r="H284" s="80"/>
      <c r="I284" s="186">
        <f>I285</f>
        <v>1972.6</v>
      </c>
      <c r="J284" s="186">
        <f>J285</f>
        <v>1976.5</v>
      </c>
    </row>
    <row r="285" spans="2:10" ht="12.75">
      <c r="B285" s="87" t="s">
        <v>762</v>
      </c>
      <c r="C285" s="122"/>
      <c r="D285" s="80" t="s">
        <v>713</v>
      </c>
      <c r="E285" s="80" t="s">
        <v>716</v>
      </c>
      <c r="F285" s="121" t="s">
        <v>774</v>
      </c>
      <c r="G285" s="80" t="s">
        <v>770</v>
      </c>
      <c r="H285" s="80">
        <v>2</v>
      </c>
      <c r="I285" s="186">
        <v>1972.6</v>
      </c>
      <c r="J285" s="186">
        <v>1976.5</v>
      </c>
    </row>
    <row r="286" spans="2:10" ht="12.75">
      <c r="B286" s="96" t="s">
        <v>775</v>
      </c>
      <c r="C286" s="120"/>
      <c r="D286" s="80" t="s">
        <v>713</v>
      </c>
      <c r="E286" s="80" t="s">
        <v>716</v>
      </c>
      <c r="F286" s="121" t="s">
        <v>774</v>
      </c>
      <c r="G286" s="80" t="s">
        <v>776</v>
      </c>
      <c r="H286" s="80"/>
      <c r="I286" s="186">
        <f>I287</f>
        <v>54.1</v>
      </c>
      <c r="J286" s="186">
        <f>J287</f>
        <v>56.5</v>
      </c>
    </row>
    <row r="287" spans="2:10" ht="12.75">
      <c r="B287" s="96" t="s">
        <v>777</v>
      </c>
      <c r="C287" s="120"/>
      <c r="D287" s="80" t="s">
        <v>713</v>
      </c>
      <c r="E287" s="80" t="s">
        <v>716</v>
      </c>
      <c r="F287" s="121" t="s">
        <v>774</v>
      </c>
      <c r="G287" s="80" t="s">
        <v>778</v>
      </c>
      <c r="H287" s="80"/>
      <c r="I287" s="186">
        <f>I288</f>
        <v>54.1</v>
      </c>
      <c r="J287" s="186">
        <f>J288</f>
        <v>56.5</v>
      </c>
    </row>
    <row r="288" spans="2:10" ht="12.75">
      <c r="B288" s="87" t="s">
        <v>762</v>
      </c>
      <c r="C288" s="122"/>
      <c r="D288" s="80" t="s">
        <v>713</v>
      </c>
      <c r="E288" s="80" t="s">
        <v>716</v>
      </c>
      <c r="F288" s="121" t="s">
        <v>774</v>
      </c>
      <c r="G288" s="80" t="s">
        <v>778</v>
      </c>
      <c r="H288" s="80">
        <v>2</v>
      </c>
      <c r="I288" s="186">
        <v>54.1</v>
      </c>
      <c r="J288" s="186">
        <v>56.5</v>
      </c>
    </row>
    <row r="289" spans="2:10" ht="12.75">
      <c r="B289" s="96" t="s">
        <v>780</v>
      </c>
      <c r="C289" s="120"/>
      <c r="D289" s="80" t="s">
        <v>713</v>
      </c>
      <c r="E289" s="80" t="s">
        <v>716</v>
      </c>
      <c r="F289" s="121" t="s">
        <v>774</v>
      </c>
      <c r="G289" s="80" t="s">
        <v>472</v>
      </c>
      <c r="H289" s="80"/>
      <c r="I289" s="186">
        <f>I290</f>
        <v>2.4</v>
      </c>
      <c r="J289" s="186">
        <f>J290</f>
        <v>2.4</v>
      </c>
    </row>
    <row r="290" spans="2:10" ht="12.75">
      <c r="B290" s="96" t="s">
        <v>781</v>
      </c>
      <c r="C290" s="120"/>
      <c r="D290" s="80" t="s">
        <v>713</v>
      </c>
      <c r="E290" s="80" t="s">
        <v>716</v>
      </c>
      <c r="F290" s="121" t="s">
        <v>774</v>
      </c>
      <c r="G290" s="80" t="s">
        <v>782</v>
      </c>
      <c r="H290" s="80"/>
      <c r="I290" s="186">
        <f>I291</f>
        <v>2.4</v>
      </c>
      <c r="J290" s="186">
        <f>J291</f>
        <v>2.4</v>
      </c>
    </row>
    <row r="291" spans="2:10" ht="12.75">
      <c r="B291" s="87" t="s">
        <v>762</v>
      </c>
      <c r="C291" s="122"/>
      <c r="D291" s="80" t="s">
        <v>713</v>
      </c>
      <c r="E291" s="80" t="s">
        <v>716</v>
      </c>
      <c r="F291" s="121" t="s">
        <v>774</v>
      </c>
      <c r="G291" s="80" t="s">
        <v>782</v>
      </c>
      <c r="H291" s="80">
        <v>2</v>
      </c>
      <c r="I291" s="186">
        <v>2.4</v>
      </c>
      <c r="J291" s="186">
        <v>2.4</v>
      </c>
    </row>
    <row r="292" spans="2:10" ht="12.75">
      <c r="B292" s="96" t="s">
        <v>341</v>
      </c>
      <c r="C292" s="120"/>
      <c r="D292" s="80" t="s">
        <v>713</v>
      </c>
      <c r="E292" s="80" t="s">
        <v>693</v>
      </c>
      <c r="F292" s="121"/>
      <c r="G292" s="80"/>
      <c r="H292" s="80"/>
      <c r="I292" s="186">
        <f>I293+I302</f>
        <v>305.2</v>
      </c>
      <c r="J292" s="186">
        <f>J293+J302</f>
        <v>305.2</v>
      </c>
    </row>
    <row r="293" spans="2:10" ht="12.75">
      <c r="B293" s="96" t="s">
        <v>764</v>
      </c>
      <c r="C293" s="120"/>
      <c r="D293" s="80" t="s">
        <v>713</v>
      </c>
      <c r="E293" s="80" t="s">
        <v>693</v>
      </c>
      <c r="F293" s="121" t="s">
        <v>765</v>
      </c>
      <c r="G293" s="80"/>
      <c r="H293" s="80"/>
      <c r="I293" s="186">
        <f>I294</f>
        <v>299.7</v>
      </c>
      <c r="J293" s="186">
        <f>J294</f>
        <v>299.7</v>
      </c>
    </row>
    <row r="294" spans="2:10" ht="38.25">
      <c r="B294" s="96" t="s">
        <v>785</v>
      </c>
      <c r="C294" s="120"/>
      <c r="D294" s="80" t="s">
        <v>713</v>
      </c>
      <c r="E294" s="80" t="s">
        <v>693</v>
      </c>
      <c r="F294" s="115" t="s">
        <v>786</v>
      </c>
      <c r="G294" s="80"/>
      <c r="H294" s="80"/>
      <c r="I294" s="187">
        <f>I295+I299</f>
        <v>299.7</v>
      </c>
      <c r="J294" s="187">
        <f>J295+J299</f>
        <v>299.7</v>
      </c>
    </row>
    <row r="295" spans="2:10" ht="38.25">
      <c r="B295" s="87" t="s">
        <v>768</v>
      </c>
      <c r="C295" s="122"/>
      <c r="D295" s="80" t="s">
        <v>713</v>
      </c>
      <c r="E295" s="80" t="s">
        <v>693</v>
      </c>
      <c r="F295" s="115" t="s">
        <v>786</v>
      </c>
      <c r="G295" s="80" t="s">
        <v>640</v>
      </c>
      <c r="H295" s="80"/>
      <c r="I295" s="187">
        <f>I296</f>
        <v>233.29999999999998</v>
      </c>
      <c r="J295" s="187">
        <f>J296</f>
        <v>233.29999999999998</v>
      </c>
    </row>
    <row r="296" spans="2:10" ht="12.75">
      <c r="B296" s="87" t="s">
        <v>769</v>
      </c>
      <c r="C296" s="122"/>
      <c r="D296" s="80" t="s">
        <v>713</v>
      </c>
      <c r="E296" s="80" t="s">
        <v>693</v>
      </c>
      <c r="F296" s="115" t="s">
        <v>786</v>
      </c>
      <c r="G296" s="80" t="s">
        <v>770</v>
      </c>
      <c r="H296" s="80"/>
      <c r="I296" s="187">
        <f>I297+I298</f>
        <v>233.29999999999998</v>
      </c>
      <c r="J296" s="187">
        <f>J297+J298</f>
        <v>233.29999999999998</v>
      </c>
    </row>
    <row r="297" spans="2:10" ht="12.75">
      <c r="B297" s="87" t="s">
        <v>762</v>
      </c>
      <c r="C297" s="122"/>
      <c r="D297" s="80" t="s">
        <v>713</v>
      </c>
      <c r="E297" s="80" t="s">
        <v>693</v>
      </c>
      <c r="F297" s="115" t="s">
        <v>786</v>
      </c>
      <c r="G297" s="80" t="s">
        <v>770</v>
      </c>
      <c r="H297" s="80" t="s">
        <v>751</v>
      </c>
      <c r="I297" s="187">
        <v>11.7</v>
      </c>
      <c r="J297" s="187">
        <v>11.7</v>
      </c>
    </row>
    <row r="298" spans="2:10" ht="12.75">
      <c r="B298" s="87" t="s">
        <v>739</v>
      </c>
      <c r="C298" s="122"/>
      <c r="D298" s="80" t="s">
        <v>713</v>
      </c>
      <c r="E298" s="80" t="s">
        <v>693</v>
      </c>
      <c r="F298" s="115" t="s">
        <v>786</v>
      </c>
      <c r="G298" s="80" t="s">
        <v>770</v>
      </c>
      <c r="H298" s="80">
        <v>3</v>
      </c>
      <c r="I298" s="187">
        <v>221.6</v>
      </c>
      <c r="J298" s="187">
        <v>221.6</v>
      </c>
    </row>
    <row r="299" spans="2:10" ht="12.75">
      <c r="B299" s="96" t="s">
        <v>775</v>
      </c>
      <c r="C299" s="120"/>
      <c r="D299" s="80" t="s">
        <v>713</v>
      </c>
      <c r="E299" s="80" t="s">
        <v>693</v>
      </c>
      <c r="F299" s="115" t="s">
        <v>786</v>
      </c>
      <c r="G299" s="80" t="s">
        <v>776</v>
      </c>
      <c r="H299" s="80"/>
      <c r="I299" s="187">
        <f>I300</f>
        <v>66.4</v>
      </c>
      <c r="J299" s="187">
        <f>J300</f>
        <v>66.4</v>
      </c>
    </row>
    <row r="300" spans="2:10" ht="12.75">
      <c r="B300" s="96" t="s">
        <v>777</v>
      </c>
      <c r="C300" s="120"/>
      <c r="D300" s="80" t="s">
        <v>713</v>
      </c>
      <c r="E300" s="80" t="s">
        <v>693</v>
      </c>
      <c r="F300" s="115" t="s">
        <v>786</v>
      </c>
      <c r="G300" s="80" t="s">
        <v>778</v>
      </c>
      <c r="H300" s="80"/>
      <c r="I300" s="187">
        <f>I301</f>
        <v>66.4</v>
      </c>
      <c r="J300" s="187">
        <f>J301</f>
        <v>66.4</v>
      </c>
    </row>
    <row r="301" spans="2:10" ht="12.75">
      <c r="B301" s="87" t="s">
        <v>739</v>
      </c>
      <c r="C301" s="122"/>
      <c r="D301" s="80" t="s">
        <v>713</v>
      </c>
      <c r="E301" s="80" t="s">
        <v>693</v>
      </c>
      <c r="F301" s="115" t="s">
        <v>786</v>
      </c>
      <c r="G301" s="80" t="s">
        <v>778</v>
      </c>
      <c r="H301" s="80">
        <v>3</v>
      </c>
      <c r="I301" s="187">
        <v>66.4</v>
      </c>
      <c r="J301" s="187">
        <v>66.4</v>
      </c>
    </row>
    <row r="302" spans="2:10" ht="25.5">
      <c r="B302" s="87" t="s">
        <v>672</v>
      </c>
      <c r="C302" s="122"/>
      <c r="D302" s="80" t="s">
        <v>713</v>
      </c>
      <c r="E302" s="80" t="s">
        <v>693</v>
      </c>
      <c r="F302" s="97" t="s">
        <v>446</v>
      </c>
      <c r="G302" s="35"/>
      <c r="H302" s="80"/>
      <c r="I302" s="186">
        <f>I303+I308+I313</f>
        <v>5.5</v>
      </c>
      <c r="J302" s="186">
        <f>J303+J308+J313</f>
        <v>5.5</v>
      </c>
    </row>
    <row r="303" spans="2:10" ht="38.25">
      <c r="B303" s="87" t="s">
        <v>673</v>
      </c>
      <c r="C303" s="122"/>
      <c r="D303" s="80" t="s">
        <v>713</v>
      </c>
      <c r="E303" s="80" t="s">
        <v>693</v>
      </c>
      <c r="F303" s="99" t="s">
        <v>1</v>
      </c>
      <c r="G303" s="35"/>
      <c r="H303" s="80"/>
      <c r="I303" s="186">
        <f aca="true" t="shared" si="22" ref="I303:J306">I304</f>
        <v>1.5</v>
      </c>
      <c r="J303" s="186">
        <f t="shared" si="22"/>
        <v>1.5</v>
      </c>
    </row>
    <row r="304" spans="2:10" ht="38.25">
      <c r="B304" s="87" t="s">
        <v>674</v>
      </c>
      <c r="C304" s="122"/>
      <c r="D304" s="80" t="s">
        <v>713</v>
      </c>
      <c r="E304" s="80" t="s">
        <v>693</v>
      </c>
      <c r="F304" s="99" t="s">
        <v>3</v>
      </c>
      <c r="G304" s="35"/>
      <c r="H304" s="80"/>
      <c r="I304" s="186">
        <f t="shared" si="22"/>
        <v>1.5</v>
      </c>
      <c r="J304" s="186">
        <f t="shared" si="22"/>
        <v>1.5</v>
      </c>
    </row>
    <row r="305" spans="2:10" ht="12.75">
      <c r="B305" s="96" t="s">
        <v>775</v>
      </c>
      <c r="C305" s="122"/>
      <c r="D305" s="80" t="s">
        <v>713</v>
      </c>
      <c r="E305" s="80" t="s">
        <v>693</v>
      </c>
      <c r="F305" s="99" t="s">
        <v>3</v>
      </c>
      <c r="G305" s="80" t="s">
        <v>776</v>
      </c>
      <c r="H305" s="80"/>
      <c r="I305" s="186">
        <f t="shared" si="22"/>
        <v>1.5</v>
      </c>
      <c r="J305" s="186">
        <f t="shared" si="22"/>
        <v>1.5</v>
      </c>
    </row>
    <row r="306" spans="2:10" ht="12.75">
      <c r="B306" s="96" t="s">
        <v>777</v>
      </c>
      <c r="C306" s="122"/>
      <c r="D306" s="80" t="s">
        <v>713</v>
      </c>
      <c r="E306" s="80" t="s">
        <v>693</v>
      </c>
      <c r="F306" s="99" t="s">
        <v>3</v>
      </c>
      <c r="G306" s="80" t="s">
        <v>778</v>
      </c>
      <c r="H306" s="80"/>
      <c r="I306" s="186">
        <f t="shared" si="22"/>
        <v>1.5</v>
      </c>
      <c r="J306" s="186">
        <f t="shared" si="22"/>
        <v>1.5</v>
      </c>
    </row>
    <row r="307" spans="2:10" ht="12.75">
      <c r="B307" s="87" t="s">
        <v>762</v>
      </c>
      <c r="C307" s="122"/>
      <c r="D307" s="80" t="s">
        <v>713</v>
      </c>
      <c r="E307" s="80" t="s">
        <v>693</v>
      </c>
      <c r="F307" s="99" t="s">
        <v>3</v>
      </c>
      <c r="G307" s="80" t="s">
        <v>778</v>
      </c>
      <c r="H307" s="80">
        <v>2</v>
      </c>
      <c r="I307" s="186">
        <v>1.5</v>
      </c>
      <c r="J307" s="186">
        <v>1.5</v>
      </c>
    </row>
    <row r="308" spans="2:10" ht="38.25">
      <c r="B308" s="87" t="s">
        <v>675</v>
      </c>
      <c r="C308" s="129"/>
      <c r="D308" s="80" t="s">
        <v>713</v>
      </c>
      <c r="E308" s="80" t="s">
        <v>693</v>
      </c>
      <c r="F308" s="99" t="s">
        <v>45</v>
      </c>
      <c r="G308" s="35"/>
      <c r="H308" s="80"/>
      <c r="I308" s="186">
        <f aca="true" t="shared" si="23" ref="I308:J311">I309</f>
        <v>3</v>
      </c>
      <c r="J308" s="186">
        <f t="shared" si="23"/>
        <v>3</v>
      </c>
    </row>
    <row r="309" spans="2:10" ht="38.25">
      <c r="B309" s="87" t="s">
        <v>676</v>
      </c>
      <c r="C309" s="129"/>
      <c r="D309" s="80" t="s">
        <v>713</v>
      </c>
      <c r="E309" s="80" t="s">
        <v>693</v>
      </c>
      <c r="F309" s="99" t="s">
        <v>498</v>
      </c>
      <c r="G309" s="35"/>
      <c r="H309" s="80"/>
      <c r="I309" s="186">
        <f t="shared" si="23"/>
        <v>3</v>
      </c>
      <c r="J309" s="186">
        <f t="shared" si="23"/>
        <v>3</v>
      </c>
    </row>
    <row r="310" spans="2:10" ht="12.75">
      <c r="B310" s="96" t="s">
        <v>775</v>
      </c>
      <c r="C310" s="129"/>
      <c r="D310" s="80" t="s">
        <v>713</v>
      </c>
      <c r="E310" s="80" t="s">
        <v>693</v>
      </c>
      <c r="F310" s="99" t="s">
        <v>498</v>
      </c>
      <c r="G310" s="80" t="s">
        <v>776</v>
      </c>
      <c r="H310" s="80"/>
      <c r="I310" s="186">
        <f t="shared" si="23"/>
        <v>3</v>
      </c>
      <c r="J310" s="186">
        <f t="shared" si="23"/>
        <v>3</v>
      </c>
    </row>
    <row r="311" spans="2:10" ht="12.75">
      <c r="B311" s="96" t="s">
        <v>777</v>
      </c>
      <c r="C311" s="129"/>
      <c r="D311" s="80" t="s">
        <v>713</v>
      </c>
      <c r="E311" s="80" t="s">
        <v>693</v>
      </c>
      <c r="F311" s="99" t="s">
        <v>498</v>
      </c>
      <c r="G311" s="80" t="s">
        <v>778</v>
      </c>
      <c r="H311" s="80"/>
      <c r="I311" s="186">
        <f t="shared" si="23"/>
        <v>3</v>
      </c>
      <c r="J311" s="186">
        <f t="shared" si="23"/>
        <v>3</v>
      </c>
    </row>
    <row r="312" spans="2:10" ht="12.75">
      <c r="B312" s="87" t="s">
        <v>762</v>
      </c>
      <c r="C312" s="129"/>
      <c r="D312" s="80" t="s">
        <v>713</v>
      </c>
      <c r="E312" s="80" t="s">
        <v>693</v>
      </c>
      <c r="F312" s="99" t="s">
        <v>498</v>
      </c>
      <c r="G312" s="80" t="s">
        <v>778</v>
      </c>
      <c r="H312" s="80">
        <v>2</v>
      </c>
      <c r="I312" s="186">
        <v>3</v>
      </c>
      <c r="J312" s="186">
        <v>3</v>
      </c>
    </row>
    <row r="313" spans="2:10" ht="38.25">
      <c r="B313" s="87" t="s">
        <v>677</v>
      </c>
      <c r="C313" s="129"/>
      <c r="D313" s="80" t="s">
        <v>713</v>
      </c>
      <c r="E313" s="80" t="s">
        <v>693</v>
      </c>
      <c r="F313" s="99" t="s">
        <v>504</v>
      </c>
      <c r="G313" s="35"/>
      <c r="H313" s="80"/>
      <c r="I313" s="186">
        <f aca="true" t="shared" si="24" ref="I313:J316">I314</f>
        <v>1</v>
      </c>
      <c r="J313" s="186">
        <f t="shared" si="24"/>
        <v>1</v>
      </c>
    </row>
    <row r="314" spans="2:10" ht="38.25">
      <c r="B314" s="87" t="s">
        <v>678</v>
      </c>
      <c r="C314" s="129"/>
      <c r="D314" s="80" t="s">
        <v>713</v>
      </c>
      <c r="E314" s="80" t="s">
        <v>693</v>
      </c>
      <c r="F314" s="99" t="s">
        <v>506</v>
      </c>
      <c r="G314" s="35"/>
      <c r="H314" s="80"/>
      <c r="I314" s="186">
        <f t="shared" si="24"/>
        <v>1</v>
      </c>
      <c r="J314" s="186">
        <f t="shared" si="24"/>
        <v>1</v>
      </c>
    </row>
    <row r="315" spans="2:10" ht="12.75">
      <c r="B315" s="96" t="s">
        <v>775</v>
      </c>
      <c r="C315" s="129"/>
      <c r="D315" s="80" t="s">
        <v>713</v>
      </c>
      <c r="E315" s="80" t="s">
        <v>693</v>
      </c>
      <c r="F315" s="99" t="s">
        <v>506</v>
      </c>
      <c r="G315" s="80" t="s">
        <v>776</v>
      </c>
      <c r="H315" s="80"/>
      <c r="I315" s="186">
        <f t="shared" si="24"/>
        <v>1</v>
      </c>
      <c r="J315" s="186">
        <f t="shared" si="24"/>
        <v>1</v>
      </c>
    </row>
    <row r="316" spans="2:10" ht="12.75">
      <c r="B316" s="96" t="s">
        <v>777</v>
      </c>
      <c r="C316" s="129"/>
      <c r="D316" s="80" t="s">
        <v>713</v>
      </c>
      <c r="E316" s="80" t="s">
        <v>693</v>
      </c>
      <c r="F316" s="99" t="s">
        <v>506</v>
      </c>
      <c r="G316" s="80" t="s">
        <v>778</v>
      </c>
      <c r="H316" s="80"/>
      <c r="I316" s="186">
        <f t="shared" si="24"/>
        <v>1</v>
      </c>
      <c r="J316" s="186">
        <f t="shared" si="24"/>
        <v>1</v>
      </c>
    </row>
    <row r="317" spans="2:10" ht="12.75">
      <c r="B317" s="87" t="s">
        <v>762</v>
      </c>
      <c r="C317" s="129"/>
      <c r="D317" s="80" t="s">
        <v>713</v>
      </c>
      <c r="E317" s="80" t="s">
        <v>693</v>
      </c>
      <c r="F317" s="99" t="s">
        <v>506</v>
      </c>
      <c r="G317" s="80" t="s">
        <v>778</v>
      </c>
      <c r="H317" s="80">
        <v>2</v>
      </c>
      <c r="I317" s="186">
        <v>1</v>
      </c>
      <c r="J317" s="186">
        <v>1</v>
      </c>
    </row>
    <row r="318" spans="2:10" ht="12.75">
      <c r="B318" s="87" t="s">
        <v>342</v>
      </c>
      <c r="C318" s="122"/>
      <c r="D318" s="80" t="s">
        <v>722</v>
      </c>
      <c r="E318" s="80"/>
      <c r="F318" s="115"/>
      <c r="G318" s="80"/>
      <c r="H318" s="80"/>
      <c r="I318" s="187">
        <f aca="true" t="shared" si="25" ref="I318:J323">I319</f>
        <v>55</v>
      </c>
      <c r="J318" s="187">
        <f t="shared" si="25"/>
        <v>55</v>
      </c>
    </row>
    <row r="319" spans="2:10" ht="12.75">
      <c r="B319" s="87" t="s">
        <v>695</v>
      </c>
      <c r="C319" s="122"/>
      <c r="D319" s="80" t="s">
        <v>722</v>
      </c>
      <c r="E319" s="80" t="s">
        <v>694</v>
      </c>
      <c r="F319" s="80"/>
      <c r="G319" s="80"/>
      <c r="H319" s="80"/>
      <c r="I319" s="186">
        <f t="shared" si="25"/>
        <v>55</v>
      </c>
      <c r="J319" s="186">
        <f t="shared" si="25"/>
        <v>55</v>
      </c>
    </row>
    <row r="320" spans="2:10" ht="25.5">
      <c r="B320" s="87" t="s">
        <v>513</v>
      </c>
      <c r="C320" s="122"/>
      <c r="D320" s="80" t="s">
        <v>722</v>
      </c>
      <c r="E320" s="80" t="s">
        <v>694</v>
      </c>
      <c r="F320" s="80" t="s">
        <v>11</v>
      </c>
      <c r="G320" s="80"/>
      <c r="H320" s="80"/>
      <c r="I320" s="186">
        <f t="shared" si="25"/>
        <v>55</v>
      </c>
      <c r="J320" s="186">
        <f t="shared" si="25"/>
        <v>55</v>
      </c>
    </row>
    <row r="321" spans="2:10" ht="25.5">
      <c r="B321" s="87" t="s">
        <v>514</v>
      </c>
      <c r="C321" s="122"/>
      <c r="D321" s="80" t="s">
        <v>722</v>
      </c>
      <c r="E321" s="80" t="s">
        <v>694</v>
      </c>
      <c r="F321" s="80" t="s">
        <v>12</v>
      </c>
      <c r="G321" s="80"/>
      <c r="H321" s="80"/>
      <c r="I321" s="186">
        <f t="shared" si="25"/>
        <v>55</v>
      </c>
      <c r="J321" s="186">
        <f t="shared" si="25"/>
        <v>55</v>
      </c>
    </row>
    <row r="322" spans="2:10" ht="25.5">
      <c r="B322" s="87" t="s">
        <v>13</v>
      </c>
      <c r="C322" s="122"/>
      <c r="D322" s="80" t="s">
        <v>722</v>
      </c>
      <c r="E322" s="80" t="s">
        <v>694</v>
      </c>
      <c r="F322" s="80" t="s">
        <v>12</v>
      </c>
      <c r="G322" s="80" t="s">
        <v>14</v>
      </c>
      <c r="H322" s="80"/>
      <c r="I322" s="186">
        <f t="shared" si="25"/>
        <v>55</v>
      </c>
      <c r="J322" s="186">
        <f t="shared" si="25"/>
        <v>55</v>
      </c>
    </row>
    <row r="323" spans="2:10" ht="12.75">
      <c r="B323" s="87" t="s">
        <v>210</v>
      </c>
      <c r="C323" s="122"/>
      <c r="D323" s="80" t="s">
        <v>722</v>
      </c>
      <c r="E323" s="80" t="s">
        <v>694</v>
      </c>
      <c r="F323" s="80" t="s">
        <v>12</v>
      </c>
      <c r="G323" s="80" t="s">
        <v>211</v>
      </c>
      <c r="H323" s="80"/>
      <c r="I323" s="186">
        <f t="shared" si="25"/>
        <v>55</v>
      </c>
      <c r="J323" s="186">
        <f t="shared" si="25"/>
        <v>55</v>
      </c>
    </row>
    <row r="324" spans="2:10" ht="12.75">
      <c r="B324" s="87" t="s">
        <v>762</v>
      </c>
      <c r="C324" s="128"/>
      <c r="D324" s="80" t="s">
        <v>722</v>
      </c>
      <c r="E324" s="80" t="s">
        <v>694</v>
      </c>
      <c r="F324" s="80" t="s">
        <v>12</v>
      </c>
      <c r="G324" s="80" t="s">
        <v>211</v>
      </c>
      <c r="H324" s="80">
        <v>2</v>
      </c>
      <c r="I324" s="186">
        <v>55</v>
      </c>
      <c r="J324" s="186">
        <v>55</v>
      </c>
    </row>
    <row r="325" spans="2:10" ht="12.75">
      <c r="B325" s="87" t="s">
        <v>344</v>
      </c>
      <c r="C325" s="122"/>
      <c r="D325" s="80" t="s">
        <v>724</v>
      </c>
      <c r="E325" s="80"/>
      <c r="F325" s="80"/>
      <c r="G325" s="80"/>
      <c r="H325" s="80"/>
      <c r="I325" s="186">
        <f>I326+I344+I385+I445</f>
        <v>91273.40000000001</v>
      </c>
      <c r="J325" s="186">
        <f>J326+J344+J385+J445</f>
        <v>106546.29999999999</v>
      </c>
    </row>
    <row r="326" spans="2:10" ht="12.75">
      <c r="B326" s="87" t="s">
        <v>345</v>
      </c>
      <c r="C326" s="122"/>
      <c r="D326" s="80" t="s">
        <v>724</v>
      </c>
      <c r="E326" s="80" t="s">
        <v>725</v>
      </c>
      <c r="F326" s="79"/>
      <c r="G326" s="79"/>
      <c r="H326" s="79"/>
      <c r="I326" s="186">
        <f>I327+I338</f>
        <v>18701.300000000003</v>
      </c>
      <c r="J326" s="186">
        <f>J327+J338</f>
        <v>20884.1</v>
      </c>
    </row>
    <row r="327" spans="2:10" ht="12.75">
      <c r="B327" s="96" t="s">
        <v>764</v>
      </c>
      <c r="C327" s="123"/>
      <c r="D327" s="80" t="s">
        <v>724</v>
      </c>
      <c r="E327" s="80" t="s">
        <v>725</v>
      </c>
      <c r="F327" s="121" t="s">
        <v>765</v>
      </c>
      <c r="G327" s="80"/>
      <c r="H327" s="80"/>
      <c r="I327" s="186">
        <f>I332+I328</f>
        <v>18691.300000000003</v>
      </c>
      <c r="J327" s="186">
        <f>J332+J328</f>
        <v>20874.1</v>
      </c>
    </row>
    <row r="328" spans="2:10" ht="89.25">
      <c r="B328" s="96" t="s">
        <v>800</v>
      </c>
      <c r="C328" s="120"/>
      <c r="D328" s="80" t="s">
        <v>724</v>
      </c>
      <c r="E328" s="80" t="s">
        <v>725</v>
      </c>
      <c r="F328" s="115" t="s">
        <v>23</v>
      </c>
      <c r="G328" s="35"/>
      <c r="H328" s="80"/>
      <c r="I328" s="186">
        <f aca="true" t="shared" si="26" ref="I328:J330">I329</f>
        <v>6935</v>
      </c>
      <c r="J328" s="186">
        <f t="shared" si="26"/>
        <v>9015.5</v>
      </c>
    </row>
    <row r="329" spans="2:10" ht="25.5">
      <c r="B329" s="87" t="s">
        <v>13</v>
      </c>
      <c r="C329" s="122"/>
      <c r="D329" s="80" t="s">
        <v>724</v>
      </c>
      <c r="E329" s="80" t="s">
        <v>725</v>
      </c>
      <c r="F329" s="115" t="s">
        <v>23</v>
      </c>
      <c r="G329" s="80" t="s">
        <v>14</v>
      </c>
      <c r="H329" s="80"/>
      <c r="I329" s="186">
        <f t="shared" si="26"/>
        <v>6935</v>
      </c>
      <c r="J329" s="186">
        <f t="shared" si="26"/>
        <v>9015.5</v>
      </c>
    </row>
    <row r="330" spans="2:10" ht="25.5">
      <c r="B330" s="87" t="s">
        <v>294</v>
      </c>
      <c r="C330" s="122"/>
      <c r="D330" s="80" t="s">
        <v>724</v>
      </c>
      <c r="E330" s="80" t="s">
        <v>725</v>
      </c>
      <c r="F330" s="115" t="s">
        <v>23</v>
      </c>
      <c r="G330" s="80" t="s">
        <v>293</v>
      </c>
      <c r="H330" s="80"/>
      <c r="I330" s="186">
        <f t="shared" si="26"/>
        <v>6935</v>
      </c>
      <c r="J330" s="186">
        <f t="shared" si="26"/>
        <v>9015.5</v>
      </c>
    </row>
    <row r="331" spans="2:10" ht="12.75">
      <c r="B331" s="87" t="s">
        <v>739</v>
      </c>
      <c r="C331" s="128"/>
      <c r="D331" s="80" t="s">
        <v>724</v>
      </c>
      <c r="E331" s="80" t="s">
        <v>725</v>
      </c>
      <c r="F331" s="115" t="s">
        <v>23</v>
      </c>
      <c r="G331" s="80" t="s">
        <v>293</v>
      </c>
      <c r="H331" s="80">
        <v>3</v>
      </c>
      <c r="I331" s="186">
        <v>6935</v>
      </c>
      <c r="J331" s="186">
        <v>9015.5</v>
      </c>
    </row>
    <row r="332" spans="2:10" ht="25.5">
      <c r="B332" s="87" t="s">
        <v>21</v>
      </c>
      <c r="C332" s="122"/>
      <c r="D332" s="80" t="s">
        <v>724</v>
      </c>
      <c r="E332" s="80" t="s">
        <v>725</v>
      </c>
      <c r="F332" s="121" t="s">
        <v>22</v>
      </c>
      <c r="G332" s="80"/>
      <c r="H332" s="80"/>
      <c r="I332" s="186">
        <f>I333</f>
        <v>11756.300000000001</v>
      </c>
      <c r="J332" s="186">
        <f>J333</f>
        <v>11858.6</v>
      </c>
    </row>
    <row r="333" spans="2:10" ht="25.5">
      <c r="B333" s="87" t="s">
        <v>13</v>
      </c>
      <c r="C333" s="122"/>
      <c r="D333" s="80" t="s">
        <v>724</v>
      </c>
      <c r="E333" s="80" t="s">
        <v>725</v>
      </c>
      <c r="F333" s="121" t="s">
        <v>22</v>
      </c>
      <c r="G333" s="80" t="s">
        <v>14</v>
      </c>
      <c r="H333" s="80"/>
      <c r="I333" s="186">
        <f>I334+I336</f>
        <v>11756.300000000001</v>
      </c>
      <c r="J333" s="186">
        <f>J334+J336</f>
        <v>11858.6</v>
      </c>
    </row>
    <row r="334" spans="2:10" ht="25.5">
      <c r="B334" s="87" t="s">
        <v>294</v>
      </c>
      <c r="C334" s="122"/>
      <c r="D334" s="80" t="s">
        <v>724</v>
      </c>
      <c r="E334" s="80" t="s">
        <v>725</v>
      </c>
      <c r="F334" s="121" t="s">
        <v>22</v>
      </c>
      <c r="G334" s="80" t="s">
        <v>293</v>
      </c>
      <c r="H334" s="80"/>
      <c r="I334" s="186">
        <f>I335</f>
        <v>11423.7</v>
      </c>
      <c r="J334" s="186">
        <f>J335</f>
        <v>11558.6</v>
      </c>
    </row>
    <row r="335" spans="2:10" ht="12.75">
      <c r="B335" s="87" t="s">
        <v>762</v>
      </c>
      <c r="C335" s="128"/>
      <c r="D335" s="80" t="s">
        <v>724</v>
      </c>
      <c r="E335" s="80" t="s">
        <v>725</v>
      </c>
      <c r="F335" s="121" t="s">
        <v>22</v>
      </c>
      <c r="G335" s="80" t="s">
        <v>293</v>
      </c>
      <c r="H335" s="80">
        <v>2</v>
      </c>
      <c r="I335" s="187">
        <v>11423.7</v>
      </c>
      <c r="J335" s="187">
        <v>11558.6</v>
      </c>
    </row>
    <row r="336" spans="2:10" ht="12.75">
      <c r="B336" s="87" t="s">
        <v>210</v>
      </c>
      <c r="C336" s="122"/>
      <c r="D336" s="80" t="s">
        <v>724</v>
      </c>
      <c r="E336" s="80" t="s">
        <v>725</v>
      </c>
      <c r="F336" s="121" t="s">
        <v>22</v>
      </c>
      <c r="G336" s="35">
        <v>612</v>
      </c>
      <c r="H336" s="80"/>
      <c r="I336" s="186">
        <f>I337</f>
        <v>332.6</v>
      </c>
      <c r="J336" s="186">
        <f>J337</f>
        <v>300</v>
      </c>
    </row>
    <row r="337" spans="2:10" ht="12.75">
      <c r="B337" s="87" t="s">
        <v>762</v>
      </c>
      <c r="C337" s="128"/>
      <c r="D337" s="80" t="s">
        <v>724</v>
      </c>
      <c r="E337" s="80" t="s">
        <v>725</v>
      </c>
      <c r="F337" s="121" t="s">
        <v>22</v>
      </c>
      <c r="G337" s="35">
        <v>612</v>
      </c>
      <c r="H337" s="80">
        <v>2</v>
      </c>
      <c r="I337" s="192">
        <v>332.6</v>
      </c>
      <c r="J337" s="192">
        <v>300</v>
      </c>
    </row>
    <row r="338" spans="2:10" ht="25.5">
      <c r="B338" s="87" t="s">
        <v>672</v>
      </c>
      <c r="C338" s="128"/>
      <c r="D338" s="80" t="s">
        <v>724</v>
      </c>
      <c r="E338" s="80" t="s">
        <v>725</v>
      </c>
      <c r="F338" s="121" t="s">
        <v>446</v>
      </c>
      <c r="G338" s="35"/>
      <c r="H338" s="80"/>
      <c r="I338" s="186">
        <f aca="true" t="shared" si="27" ref="I338:J342">I339</f>
        <v>10</v>
      </c>
      <c r="J338" s="186">
        <f t="shared" si="27"/>
        <v>10</v>
      </c>
    </row>
    <row r="339" spans="2:10" ht="38.25">
      <c r="B339" s="87" t="s">
        <v>675</v>
      </c>
      <c r="C339" s="122"/>
      <c r="D339" s="80" t="s">
        <v>724</v>
      </c>
      <c r="E339" s="80" t="s">
        <v>725</v>
      </c>
      <c r="F339" s="121" t="s">
        <v>45</v>
      </c>
      <c r="G339" s="35"/>
      <c r="H339" s="80"/>
      <c r="I339" s="186">
        <f t="shared" si="27"/>
        <v>10</v>
      </c>
      <c r="J339" s="186">
        <f t="shared" si="27"/>
        <v>10</v>
      </c>
    </row>
    <row r="340" spans="2:14" ht="38.25">
      <c r="B340" s="87" t="s">
        <v>676</v>
      </c>
      <c r="C340" s="122"/>
      <c r="D340" s="80" t="s">
        <v>724</v>
      </c>
      <c r="E340" s="80" t="s">
        <v>725</v>
      </c>
      <c r="F340" s="115" t="s">
        <v>498</v>
      </c>
      <c r="G340" s="35"/>
      <c r="H340" s="80"/>
      <c r="I340" s="186">
        <f t="shared" si="27"/>
        <v>10</v>
      </c>
      <c r="J340" s="186">
        <f t="shared" si="27"/>
        <v>10</v>
      </c>
      <c r="M340" s="88"/>
      <c r="N340" s="88"/>
    </row>
    <row r="341" spans="2:10" ht="25.5">
      <c r="B341" s="87" t="s">
        <v>13</v>
      </c>
      <c r="C341" s="122"/>
      <c r="D341" s="80" t="s">
        <v>724</v>
      </c>
      <c r="E341" s="80" t="s">
        <v>725</v>
      </c>
      <c r="F341" s="115" t="s">
        <v>498</v>
      </c>
      <c r="G341" s="80" t="s">
        <v>14</v>
      </c>
      <c r="H341" s="80"/>
      <c r="I341" s="186">
        <f t="shared" si="27"/>
        <v>10</v>
      </c>
      <c r="J341" s="186">
        <f t="shared" si="27"/>
        <v>10</v>
      </c>
    </row>
    <row r="342" spans="2:10" ht="12.75">
      <c r="B342" s="87" t="s">
        <v>210</v>
      </c>
      <c r="C342" s="122"/>
      <c r="D342" s="80" t="s">
        <v>724</v>
      </c>
      <c r="E342" s="80" t="s">
        <v>725</v>
      </c>
      <c r="F342" s="115" t="s">
        <v>498</v>
      </c>
      <c r="G342" s="35">
        <v>612</v>
      </c>
      <c r="H342" s="80"/>
      <c r="I342" s="186">
        <f t="shared" si="27"/>
        <v>10</v>
      </c>
      <c r="J342" s="186">
        <f t="shared" si="27"/>
        <v>10</v>
      </c>
    </row>
    <row r="343" spans="2:10" ht="12.75">
      <c r="B343" s="87" t="s">
        <v>762</v>
      </c>
      <c r="C343" s="128"/>
      <c r="D343" s="80" t="s">
        <v>724</v>
      </c>
      <c r="E343" s="80" t="s">
        <v>725</v>
      </c>
      <c r="F343" s="115" t="s">
        <v>498</v>
      </c>
      <c r="G343" s="35">
        <v>612</v>
      </c>
      <c r="H343" s="80">
        <v>2</v>
      </c>
      <c r="I343" s="186">
        <v>10</v>
      </c>
      <c r="J343" s="186">
        <v>10</v>
      </c>
    </row>
    <row r="344" spans="2:10" ht="12.75">
      <c r="B344" s="87" t="s">
        <v>346</v>
      </c>
      <c r="C344" s="122"/>
      <c r="D344" s="80" t="s">
        <v>724</v>
      </c>
      <c r="E344" s="80" t="s">
        <v>726</v>
      </c>
      <c r="F344" s="80"/>
      <c r="G344" s="80"/>
      <c r="H344" s="80"/>
      <c r="I344" s="186">
        <f>I345+I364</f>
        <v>70094.2</v>
      </c>
      <c r="J344" s="186">
        <f>J345+J364</f>
        <v>83135.7</v>
      </c>
    </row>
    <row r="345" spans="2:10" ht="12.75">
      <c r="B345" s="96" t="s">
        <v>764</v>
      </c>
      <c r="C345" s="123"/>
      <c r="D345" s="80" t="s">
        <v>724</v>
      </c>
      <c r="E345" s="80" t="s">
        <v>726</v>
      </c>
      <c r="F345" s="121" t="s">
        <v>765</v>
      </c>
      <c r="G345" s="80"/>
      <c r="H345" s="80"/>
      <c r="I345" s="186">
        <f>I346+I350+I354+I360</f>
        <v>69481.59999999999</v>
      </c>
      <c r="J345" s="186">
        <f>J346+J350+J354+J360</f>
        <v>82523.09999999999</v>
      </c>
    </row>
    <row r="346" spans="2:10" ht="89.25">
      <c r="B346" s="96" t="s">
        <v>800</v>
      </c>
      <c r="C346" s="120"/>
      <c r="D346" s="80" t="s">
        <v>724</v>
      </c>
      <c r="E346" s="80" t="s">
        <v>726</v>
      </c>
      <c r="F346" s="115" t="s">
        <v>23</v>
      </c>
      <c r="G346" s="35"/>
      <c r="H346" s="80"/>
      <c r="I346" s="186">
        <f aca="true" t="shared" si="28" ref="I346:J348">I347</f>
        <v>42570.6</v>
      </c>
      <c r="J346" s="186">
        <f t="shared" si="28"/>
        <v>55342.1</v>
      </c>
    </row>
    <row r="347" spans="2:10" ht="25.5">
      <c r="B347" s="87" t="s">
        <v>13</v>
      </c>
      <c r="C347" s="122"/>
      <c r="D347" s="80" t="s">
        <v>724</v>
      </c>
      <c r="E347" s="80" t="s">
        <v>726</v>
      </c>
      <c r="F347" s="115" t="s">
        <v>23</v>
      </c>
      <c r="G347" s="80" t="s">
        <v>14</v>
      </c>
      <c r="H347" s="80"/>
      <c r="I347" s="186">
        <f t="shared" si="28"/>
        <v>42570.6</v>
      </c>
      <c r="J347" s="186">
        <f t="shared" si="28"/>
        <v>55342.1</v>
      </c>
    </row>
    <row r="348" spans="2:10" ht="25.5">
      <c r="B348" s="87" t="s">
        <v>294</v>
      </c>
      <c r="C348" s="122"/>
      <c r="D348" s="80" t="s">
        <v>724</v>
      </c>
      <c r="E348" s="80" t="s">
        <v>726</v>
      </c>
      <c r="F348" s="115" t="s">
        <v>23</v>
      </c>
      <c r="G348" s="80" t="s">
        <v>293</v>
      </c>
      <c r="H348" s="80"/>
      <c r="I348" s="186">
        <f t="shared" si="28"/>
        <v>42570.6</v>
      </c>
      <c r="J348" s="186">
        <f t="shared" si="28"/>
        <v>55342.1</v>
      </c>
    </row>
    <row r="349" spans="2:10" ht="12.75">
      <c r="B349" s="87" t="s">
        <v>739</v>
      </c>
      <c r="C349" s="128"/>
      <c r="D349" s="80" t="s">
        <v>724</v>
      </c>
      <c r="E349" s="80" t="s">
        <v>726</v>
      </c>
      <c r="F349" s="115" t="s">
        <v>23</v>
      </c>
      <c r="G349" s="80" t="s">
        <v>293</v>
      </c>
      <c r="H349" s="80">
        <v>3</v>
      </c>
      <c r="I349" s="186">
        <v>42570.6</v>
      </c>
      <c r="J349" s="186">
        <v>55342.1</v>
      </c>
    </row>
    <row r="350" spans="2:10" ht="25.5">
      <c r="B350" s="96" t="s">
        <v>222</v>
      </c>
      <c r="C350" s="120"/>
      <c r="D350" s="80" t="s">
        <v>724</v>
      </c>
      <c r="E350" s="80" t="s">
        <v>726</v>
      </c>
      <c r="F350" s="115" t="s">
        <v>500</v>
      </c>
      <c r="G350" s="121"/>
      <c r="H350" s="79"/>
      <c r="I350" s="186">
        <f aca="true" t="shared" si="29" ref="I350:J352">I351</f>
        <v>1877.7</v>
      </c>
      <c r="J350" s="186">
        <f t="shared" si="29"/>
        <v>1877.7</v>
      </c>
    </row>
    <row r="351" spans="2:10" ht="25.5">
      <c r="B351" s="87" t="s">
        <v>13</v>
      </c>
      <c r="C351" s="122"/>
      <c r="D351" s="80" t="s">
        <v>724</v>
      </c>
      <c r="E351" s="80" t="s">
        <v>726</v>
      </c>
      <c r="F351" s="115" t="s">
        <v>500</v>
      </c>
      <c r="G351" s="80" t="s">
        <v>14</v>
      </c>
      <c r="H351" s="80"/>
      <c r="I351" s="186">
        <f t="shared" si="29"/>
        <v>1877.7</v>
      </c>
      <c r="J351" s="186">
        <f t="shared" si="29"/>
        <v>1877.7</v>
      </c>
    </row>
    <row r="352" spans="2:10" ht="25.5">
      <c r="B352" s="87" t="s">
        <v>294</v>
      </c>
      <c r="C352" s="122"/>
      <c r="D352" s="80" t="s">
        <v>724</v>
      </c>
      <c r="E352" s="80" t="s">
        <v>726</v>
      </c>
      <c r="F352" s="115" t="s">
        <v>500</v>
      </c>
      <c r="G352" s="80" t="s">
        <v>293</v>
      </c>
      <c r="H352" s="80"/>
      <c r="I352" s="186">
        <f t="shared" si="29"/>
        <v>1877.7</v>
      </c>
      <c r="J352" s="186">
        <f t="shared" si="29"/>
        <v>1877.7</v>
      </c>
    </row>
    <row r="353" spans="2:10" ht="12.75">
      <c r="B353" s="87" t="s">
        <v>739</v>
      </c>
      <c r="C353" s="128"/>
      <c r="D353" s="80" t="s">
        <v>724</v>
      </c>
      <c r="E353" s="80" t="s">
        <v>726</v>
      </c>
      <c r="F353" s="115" t="s">
        <v>500</v>
      </c>
      <c r="G353" s="80" t="s">
        <v>293</v>
      </c>
      <c r="H353" s="80">
        <v>3</v>
      </c>
      <c r="I353" s="191">
        <v>1877.7</v>
      </c>
      <c r="J353" s="191">
        <v>1877.7</v>
      </c>
    </row>
    <row r="354" spans="2:10" ht="25.5">
      <c r="B354" s="87" t="s">
        <v>223</v>
      </c>
      <c r="C354" s="122"/>
      <c r="D354" s="80" t="s">
        <v>724</v>
      </c>
      <c r="E354" s="80" t="s">
        <v>726</v>
      </c>
      <c r="F354" s="121" t="s">
        <v>501</v>
      </c>
      <c r="G354" s="80"/>
      <c r="H354" s="80"/>
      <c r="I354" s="186">
        <f>I355</f>
        <v>22310.8</v>
      </c>
      <c r="J354" s="186">
        <f>J355</f>
        <v>22596</v>
      </c>
    </row>
    <row r="355" spans="2:10" ht="25.5">
      <c r="B355" s="87" t="s">
        <v>13</v>
      </c>
      <c r="C355" s="122"/>
      <c r="D355" s="80" t="s">
        <v>724</v>
      </c>
      <c r="E355" s="80" t="s">
        <v>726</v>
      </c>
      <c r="F355" s="121" t="s">
        <v>501</v>
      </c>
      <c r="G355" s="80" t="s">
        <v>14</v>
      </c>
      <c r="H355" s="80"/>
      <c r="I355" s="186">
        <f>I356+I358</f>
        <v>22310.8</v>
      </c>
      <c r="J355" s="186">
        <f>J356+J358</f>
        <v>22596</v>
      </c>
    </row>
    <row r="356" spans="2:10" ht="25.5">
      <c r="B356" s="87" t="s">
        <v>294</v>
      </c>
      <c r="C356" s="122"/>
      <c r="D356" s="80" t="s">
        <v>724</v>
      </c>
      <c r="E356" s="80" t="s">
        <v>726</v>
      </c>
      <c r="F356" s="121" t="s">
        <v>501</v>
      </c>
      <c r="G356" s="80" t="s">
        <v>293</v>
      </c>
      <c r="H356" s="80"/>
      <c r="I356" s="186">
        <f>I357</f>
        <v>22095.8</v>
      </c>
      <c r="J356" s="186">
        <f>J357</f>
        <v>22364</v>
      </c>
    </row>
    <row r="357" spans="2:10" ht="12.75">
      <c r="B357" s="87" t="s">
        <v>762</v>
      </c>
      <c r="C357" s="128"/>
      <c r="D357" s="80" t="s">
        <v>724</v>
      </c>
      <c r="E357" s="80" t="s">
        <v>726</v>
      </c>
      <c r="F357" s="121" t="s">
        <v>501</v>
      </c>
      <c r="G357" s="80" t="s">
        <v>293</v>
      </c>
      <c r="H357" s="80">
        <v>2</v>
      </c>
      <c r="I357" s="186">
        <v>22095.8</v>
      </c>
      <c r="J357" s="186">
        <v>22364</v>
      </c>
    </row>
    <row r="358" spans="2:10" ht="12.75">
      <c r="B358" s="87" t="s">
        <v>210</v>
      </c>
      <c r="C358" s="122"/>
      <c r="D358" s="80" t="s">
        <v>724</v>
      </c>
      <c r="E358" s="80" t="s">
        <v>726</v>
      </c>
      <c r="F358" s="121" t="s">
        <v>501</v>
      </c>
      <c r="G358" s="35">
        <v>612</v>
      </c>
      <c r="H358" s="80"/>
      <c r="I358" s="186">
        <f>I359</f>
        <v>215</v>
      </c>
      <c r="J358" s="186">
        <f>J359</f>
        <v>232</v>
      </c>
    </row>
    <row r="359" spans="2:10" ht="12.75">
      <c r="B359" s="87" t="s">
        <v>762</v>
      </c>
      <c r="C359" s="128"/>
      <c r="D359" s="80" t="s">
        <v>724</v>
      </c>
      <c r="E359" s="80" t="s">
        <v>726</v>
      </c>
      <c r="F359" s="121" t="s">
        <v>501</v>
      </c>
      <c r="G359" s="35">
        <v>612</v>
      </c>
      <c r="H359" s="80">
        <v>2</v>
      </c>
      <c r="I359" s="186">
        <v>215</v>
      </c>
      <c r="J359" s="186">
        <v>232</v>
      </c>
    </row>
    <row r="360" spans="2:10" ht="33" customHeight="1">
      <c r="B360" s="87" t="s">
        <v>224</v>
      </c>
      <c r="C360" s="128"/>
      <c r="D360" s="80" t="s">
        <v>724</v>
      </c>
      <c r="E360" s="80" t="s">
        <v>726</v>
      </c>
      <c r="F360" s="121" t="s">
        <v>502</v>
      </c>
      <c r="G360" s="35"/>
      <c r="H360" s="80"/>
      <c r="I360" s="186">
        <f aca="true" t="shared" si="30" ref="I360:J362">I361</f>
        <v>2722.5</v>
      </c>
      <c r="J360" s="186">
        <f t="shared" si="30"/>
        <v>2707.3</v>
      </c>
    </row>
    <row r="361" spans="2:10" ht="28.5" customHeight="1">
      <c r="B361" s="87" t="s">
        <v>13</v>
      </c>
      <c r="C361" s="122"/>
      <c r="D361" s="80" t="s">
        <v>724</v>
      </c>
      <c r="E361" s="80" t="s">
        <v>726</v>
      </c>
      <c r="F361" s="121" t="s">
        <v>502</v>
      </c>
      <c r="G361" s="80" t="s">
        <v>14</v>
      </c>
      <c r="H361" s="80"/>
      <c r="I361" s="186">
        <f t="shared" si="30"/>
        <v>2722.5</v>
      </c>
      <c r="J361" s="186">
        <f t="shared" si="30"/>
        <v>2707.3</v>
      </c>
    </row>
    <row r="362" spans="2:10" ht="25.5">
      <c r="B362" s="87" t="s">
        <v>294</v>
      </c>
      <c r="C362" s="122"/>
      <c r="D362" s="80" t="s">
        <v>724</v>
      </c>
      <c r="E362" s="80" t="s">
        <v>726</v>
      </c>
      <c r="F362" s="121" t="s">
        <v>502</v>
      </c>
      <c r="G362" s="80" t="s">
        <v>293</v>
      </c>
      <c r="H362" s="80"/>
      <c r="I362" s="186">
        <f t="shared" si="30"/>
        <v>2722.5</v>
      </c>
      <c r="J362" s="186">
        <f t="shared" si="30"/>
        <v>2707.3</v>
      </c>
    </row>
    <row r="363" spans="2:10" ht="12.75">
      <c r="B363" s="87" t="s">
        <v>762</v>
      </c>
      <c r="C363" s="128"/>
      <c r="D363" s="80" t="s">
        <v>724</v>
      </c>
      <c r="E363" s="80" t="s">
        <v>726</v>
      </c>
      <c r="F363" s="121" t="s">
        <v>502</v>
      </c>
      <c r="G363" s="80" t="s">
        <v>293</v>
      </c>
      <c r="H363" s="80">
        <v>2</v>
      </c>
      <c r="I363" s="186">
        <v>2722.5</v>
      </c>
      <c r="J363" s="186">
        <v>2707.3</v>
      </c>
    </row>
    <row r="364" spans="2:10" ht="25.5">
      <c r="B364" s="87" t="s">
        <v>672</v>
      </c>
      <c r="C364" s="128"/>
      <c r="D364" s="80" t="s">
        <v>724</v>
      </c>
      <c r="E364" s="80" t="s">
        <v>726</v>
      </c>
      <c r="F364" s="115" t="s">
        <v>446</v>
      </c>
      <c r="G364" s="35"/>
      <c r="H364" s="80"/>
      <c r="I364" s="186">
        <f>I365+I370+I375+I380</f>
        <v>612.6</v>
      </c>
      <c r="J364" s="186">
        <f>J365+J370+J375+J380</f>
        <v>612.6</v>
      </c>
    </row>
    <row r="365" spans="2:10" ht="38.25">
      <c r="B365" s="87" t="s">
        <v>673</v>
      </c>
      <c r="C365" s="122"/>
      <c r="D365" s="80" t="s">
        <v>724</v>
      </c>
      <c r="E365" s="80" t="s">
        <v>726</v>
      </c>
      <c r="F365" s="115" t="s">
        <v>1</v>
      </c>
      <c r="G365" s="35"/>
      <c r="H365" s="80"/>
      <c r="I365" s="186">
        <f aca="true" t="shared" si="31" ref="I365:J368">I366</f>
        <v>26.5</v>
      </c>
      <c r="J365" s="186">
        <f t="shared" si="31"/>
        <v>26.5</v>
      </c>
    </row>
    <row r="366" spans="2:10" ht="38.25">
      <c r="B366" s="87" t="s">
        <v>252</v>
      </c>
      <c r="C366" s="122"/>
      <c r="D366" s="80" t="s">
        <v>724</v>
      </c>
      <c r="E366" s="80" t="s">
        <v>726</v>
      </c>
      <c r="F366" s="115" t="s">
        <v>3</v>
      </c>
      <c r="G366" s="35"/>
      <c r="H366" s="80"/>
      <c r="I366" s="186">
        <f t="shared" si="31"/>
        <v>26.5</v>
      </c>
      <c r="J366" s="186">
        <f t="shared" si="31"/>
        <v>26.5</v>
      </c>
    </row>
    <row r="367" spans="2:10" ht="25.5">
      <c r="B367" s="87" t="s">
        <v>13</v>
      </c>
      <c r="C367" s="122"/>
      <c r="D367" s="80" t="s">
        <v>724</v>
      </c>
      <c r="E367" s="80" t="s">
        <v>726</v>
      </c>
      <c r="F367" s="115" t="s">
        <v>3</v>
      </c>
      <c r="G367" s="35">
        <v>600</v>
      </c>
      <c r="H367" s="80"/>
      <c r="I367" s="186">
        <f t="shared" si="31"/>
        <v>26.5</v>
      </c>
      <c r="J367" s="186">
        <f t="shared" si="31"/>
        <v>26.5</v>
      </c>
    </row>
    <row r="368" spans="2:10" ht="12.75">
      <c r="B368" s="87" t="s">
        <v>210</v>
      </c>
      <c r="C368" s="122"/>
      <c r="D368" s="80" t="s">
        <v>724</v>
      </c>
      <c r="E368" s="80" t="s">
        <v>726</v>
      </c>
      <c r="F368" s="115" t="s">
        <v>3</v>
      </c>
      <c r="G368" s="35">
        <v>612</v>
      </c>
      <c r="H368" s="80"/>
      <c r="I368" s="186">
        <f t="shared" si="31"/>
        <v>26.5</v>
      </c>
      <c r="J368" s="186">
        <f t="shared" si="31"/>
        <v>26.5</v>
      </c>
    </row>
    <row r="369" spans="2:10" ht="12.75">
      <c r="B369" s="87" t="s">
        <v>762</v>
      </c>
      <c r="C369" s="128"/>
      <c r="D369" s="80" t="s">
        <v>724</v>
      </c>
      <c r="E369" s="80" t="s">
        <v>726</v>
      </c>
      <c r="F369" s="115" t="s">
        <v>3</v>
      </c>
      <c r="G369" s="35">
        <v>612</v>
      </c>
      <c r="H369" s="80">
        <v>2</v>
      </c>
      <c r="I369" s="186">
        <v>26.5</v>
      </c>
      <c r="J369" s="186">
        <v>26.5</v>
      </c>
    </row>
    <row r="370" spans="2:10" ht="38.25">
      <c r="B370" s="87" t="s">
        <v>675</v>
      </c>
      <c r="C370" s="122"/>
      <c r="D370" s="80" t="s">
        <v>724</v>
      </c>
      <c r="E370" s="80" t="s">
        <v>726</v>
      </c>
      <c r="F370" s="115" t="s">
        <v>45</v>
      </c>
      <c r="G370" s="35"/>
      <c r="H370" s="80"/>
      <c r="I370" s="186">
        <f aca="true" t="shared" si="32" ref="I370:J373">I371</f>
        <v>20</v>
      </c>
      <c r="J370" s="186">
        <f t="shared" si="32"/>
        <v>20</v>
      </c>
    </row>
    <row r="371" spans="2:10" ht="38.25">
      <c r="B371" s="87" t="s">
        <v>676</v>
      </c>
      <c r="C371" s="122"/>
      <c r="D371" s="80" t="s">
        <v>724</v>
      </c>
      <c r="E371" s="80" t="s">
        <v>726</v>
      </c>
      <c r="F371" s="115" t="s">
        <v>498</v>
      </c>
      <c r="G371" s="35"/>
      <c r="H371" s="80"/>
      <c r="I371" s="186">
        <f t="shared" si="32"/>
        <v>20</v>
      </c>
      <c r="J371" s="186">
        <f t="shared" si="32"/>
        <v>20</v>
      </c>
    </row>
    <row r="372" spans="2:10" ht="25.5">
      <c r="B372" s="87" t="s">
        <v>13</v>
      </c>
      <c r="C372" s="122"/>
      <c r="D372" s="80" t="s">
        <v>724</v>
      </c>
      <c r="E372" s="80" t="s">
        <v>726</v>
      </c>
      <c r="F372" s="115" t="s">
        <v>498</v>
      </c>
      <c r="G372" s="80" t="s">
        <v>14</v>
      </c>
      <c r="H372" s="80"/>
      <c r="I372" s="186">
        <f t="shared" si="32"/>
        <v>20</v>
      </c>
      <c r="J372" s="186">
        <f t="shared" si="32"/>
        <v>20</v>
      </c>
    </row>
    <row r="373" spans="2:10" ht="12.75">
      <c r="B373" s="87" t="s">
        <v>210</v>
      </c>
      <c r="C373" s="122"/>
      <c r="D373" s="80" t="s">
        <v>724</v>
      </c>
      <c r="E373" s="80" t="s">
        <v>726</v>
      </c>
      <c r="F373" s="115" t="s">
        <v>498</v>
      </c>
      <c r="G373" s="35">
        <v>612</v>
      </c>
      <c r="H373" s="80"/>
      <c r="I373" s="186">
        <f t="shared" si="32"/>
        <v>20</v>
      </c>
      <c r="J373" s="186">
        <f t="shared" si="32"/>
        <v>20</v>
      </c>
    </row>
    <row r="374" spans="2:10" ht="12.75">
      <c r="B374" s="87" t="s">
        <v>762</v>
      </c>
      <c r="C374" s="128"/>
      <c r="D374" s="80" t="s">
        <v>724</v>
      </c>
      <c r="E374" s="80" t="s">
        <v>726</v>
      </c>
      <c r="F374" s="115" t="s">
        <v>498</v>
      </c>
      <c r="G374" s="35">
        <v>612</v>
      </c>
      <c r="H374" s="80">
        <v>2</v>
      </c>
      <c r="I374" s="186">
        <v>20</v>
      </c>
      <c r="J374" s="186">
        <v>20</v>
      </c>
    </row>
    <row r="375" spans="2:10" ht="38.25">
      <c r="B375" s="87" t="s">
        <v>677</v>
      </c>
      <c r="C375" s="122"/>
      <c r="D375" s="80" t="s">
        <v>724</v>
      </c>
      <c r="E375" s="80" t="s">
        <v>726</v>
      </c>
      <c r="F375" s="115" t="s">
        <v>504</v>
      </c>
      <c r="G375" s="35"/>
      <c r="H375" s="80"/>
      <c r="I375" s="186">
        <f aca="true" t="shared" si="33" ref="I375:J378">I376</f>
        <v>73</v>
      </c>
      <c r="J375" s="186">
        <f t="shared" si="33"/>
        <v>73</v>
      </c>
    </row>
    <row r="376" spans="2:10" ht="38.25">
      <c r="B376" s="87" t="s">
        <v>678</v>
      </c>
      <c r="C376" s="122"/>
      <c r="D376" s="80" t="s">
        <v>724</v>
      </c>
      <c r="E376" s="80" t="s">
        <v>726</v>
      </c>
      <c r="F376" s="115" t="s">
        <v>506</v>
      </c>
      <c r="G376" s="35"/>
      <c r="H376" s="80"/>
      <c r="I376" s="186">
        <f t="shared" si="33"/>
        <v>73</v>
      </c>
      <c r="J376" s="186">
        <f t="shared" si="33"/>
        <v>73</v>
      </c>
    </row>
    <row r="377" spans="2:10" ht="25.5">
      <c r="B377" s="87" t="s">
        <v>13</v>
      </c>
      <c r="C377" s="122"/>
      <c r="D377" s="80" t="s">
        <v>724</v>
      </c>
      <c r="E377" s="80" t="s">
        <v>726</v>
      </c>
      <c r="F377" s="115" t="s">
        <v>506</v>
      </c>
      <c r="G377" s="80" t="s">
        <v>14</v>
      </c>
      <c r="H377" s="80"/>
      <c r="I377" s="186">
        <f t="shared" si="33"/>
        <v>73</v>
      </c>
      <c r="J377" s="186">
        <f t="shared" si="33"/>
        <v>73</v>
      </c>
    </row>
    <row r="378" spans="2:10" ht="12.75">
      <c r="B378" s="87" t="s">
        <v>210</v>
      </c>
      <c r="C378" s="122"/>
      <c r="D378" s="80" t="s">
        <v>724</v>
      </c>
      <c r="E378" s="80" t="s">
        <v>726</v>
      </c>
      <c r="F378" s="115" t="s">
        <v>506</v>
      </c>
      <c r="G378" s="35">
        <v>612</v>
      </c>
      <c r="H378" s="80"/>
      <c r="I378" s="186">
        <f t="shared" si="33"/>
        <v>73</v>
      </c>
      <c r="J378" s="186">
        <f t="shared" si="33"/>
        <v>73</v>
      </c>
    </row>
    <row r="379" spans="2:10" ht="12.75">
      <c r="B379" s="87" t="s">
        <v>762</v>
      </c>
      <c r="C379" s="128"/>
      <c r="D379" s="80" t="s">
        <v>724</v>
      </c>
      <c r="E379" s="80" t="s">
        <v>726</v>
      </c>
      <c r="F379" s="115" t="s">
        <v>506</v>
      </c>
      <c r="G379" s="35">
        <v>612</v>
      </c>
      <c r="H379" s="80">
        <v>2</v>
      </c>
      <c r="I379" s="186">
        <v>73</v>
      </c>
      <c r="J379" s="186">
        <v>73</v>
      </c>
    </row>
    <row r="380" spans="2:10" ht="38.25">
      <c r="B380" s="87" t="s">
        <v>680</v>
      </c>
      <c r="C380" s="122"/>
      <c r="D380" s="80" t="s">
        <v>724</v>
      </c>
      <c r="E380" s="80" t="s">
        <v>726</v>
      </c>
      <c r="F380" s="115" t="s">
        <v>508</v>
      </c>
      <c r="G380" s="35"/>
      <c r="H380" s="80"/>
      <c r="I380" s="186">
        <f aca="true" t="shared" si="34" ref="I380:J383">I381</f>
        <v>493.1</v>
      </c>
      <c r="J380" s="186">
        <f t="shared" si="34"/>
        <v>493.1</v>
      </c>
    </row>
    <row r="381" spans="2:10" ht="51">
      <c r="B381" s="87" t="s">
        <v>253</v>
      </c>
      <c r="C381" s="130"/>
      <c r="D381" s="80" t="s">
        <v>724</v>
      </c>
      <c r="E381" s="80" t="s">
        <v>726</v>
      </c>
      <c r="F381" s="115" t="s">
        <v>520</v>
      </c>
      <c r="G381" s="35"/>
      <c r="H381" s="80"/>
      <c r="I381" s="186">
        <f t="shared" si="34"/>
        <v>493.1</v>
      </c>
      <c r="J381" s="186">
        <f t="shared" si="34"/>
        <v>493.1</v>
      </c>
    </row>
    <row r="382" spans="2:10" ht="25.5">
      <c r="B382" s="87" t="s">
        <v>13</v>
      </c>
      <c r="C382" s="122"/>
      <c r="D382" s="80" t="s">
        <v>724</v>
      </c>
      <c r="E382" s="80" t="s">
        <v>726</v>
      </c>
      <c r="F382" s="115" t="s">
        <v>520</v>
      </c>
      <c r="G382" s="80" t="s">
        <v>14</v>
      </c>
      <c r="H382" s="80"/>
      <c r="I382" s="186">
        <f t="shared" si="34"/>
        <v>493.1</v>
      </c>
      <c r="J382" s="186">
        <f t="shared" si="34"/>
        <v>493.1</v>
      </c>
    </row>
    <row r="383" spans="2:10" ht="12.75">
      <c r="B383" s="87" t="s">
        <v>210</v>
      </c>
      <c r="C383" s="122"/>
      <c r="D383" s="80" t="s">
        <v>724</v>
      </c>
      <c r="E383" s="80" t="s">
        <v>726</v>
      </c>
      <c r="F383" s="115" t="s">
        <v>520</v>
      </c>
      <c r="G383" s="35">
        <v>612</v>
      </c>
      <c r="H383" s="80"/>
      <c r="I383" s="186">
        <f t="shared" si="34"/>
        <v>493.1</v>
      </c>
      <c r="J383" s="186">
        <f t="shared" si="34"/>
        <v>493.1</v>
      </c>
    </row>
    <row r="384" spans="2:10" ht="12.75">
      <c r="B384" s="87" t="s">
        <v>762</v>
      </c>
      <c r="C384" s="128"/>
      <c r="D384" s="80" t="s">
        <v>724</v>
      </c>
      <c r="E384" s="80" t="s">
        <v>726</v>
      </c>
      <c r="F384" s="115" t="s">
        <v>520</v>
      </c>
      <c r="G384" s="35">
        <v>612</v>
      </c>
      <c r="H384" s="80">
        <v>2</v>
      </c>
      <c r="I384" s="186">
        <v>493.1</v>
      </c>
      <c r="J384" s="186">
        <v>493.1</v>
      </c>
    </row>
    <row r="385" spans="2:10" ht="12.75">
      <c r="B385" s="87" t="s">
        <v>363</v>
      </c>
      <c r="C385" s="122"/>
      <c r="D385" s="80" t="s">
        <v>724</v>
      </c>
      <c r="E385" s="80" t="s">
        <v>727</v>
      </c>
      <c r="F385" s="80"/>
      <c r="G385" s="80"/>
      <c r="H385" s="80"/>
      <c r="I385" s="186">
        <f>I386+I397+I403+I413+I429+I408+I425</f>
        <v>1459.1000000000001</v>
      </c>
      <c r="J385" s="186">
        <f>J386+J397+J403+J413+J429+J408+J425</f>
        <v>1496.5</v>
      </c>
    </row>
    <row r="386" spans="2:10" ht="25.5">
      <c r="B386" s="87" t="s">
        <v>523</v>
      </c>
      <c r="C386" s="122"/>
      <c r="D386" s="80" t="s">
        <v>724</v>
      </c>
      <c r="E386" s="80" t="s">
        <v>727</v>
      </c>
      <c r="F386" s="121" t="s">
        <v>524</v>
      </c>
      <c r="G386" s="80"/>
      <c r="H386" s="80"/>
      <c r="I386" s="187">
        <f>I387+I392</f>
        <v>0</v>
      </c>
      <c r="J386" s="187">
        <f>J387+J392</f>
        <v>0</v>
      </c>
    </row>
    <row r="387" spans="2:10" ht="38.25">
      <c r="B387" s="87" t="s">
        <v>525</v>
      </c>
      <c r="C387" s="122"/>
      <c r="D387" s="80" t="s">
        <v>724</v>
      </c>
      <c r="E387" s="80" t="s">
        <v>727</v>
      </c>
      <c r="F387" s="121" t="s">
        <v>526</v>
      </c>
      <c r="G387" s="80"/>
      <c r="H387" s="80"/>
      <c r="I387" s="187">
        <f aca="true" t="shared" si="35" ref="I387:J390">I388</f>
        <v>0</v>
      </c>
      <c r="J387" s="187">
        <f t="shared" si="35"/>
        <v>0</v>
      </c>
    </row>
    <row r="388" spans="2:10" ht="38.25">
      <c r="B388" s="87" t="s">
        <v>527</v>
      </c>
      <c r="C388" s="122"/>
      <c r="D388" s="80" t="s">
        <v>724</v>
      </c>
      <c r="E388" s="80" t="s">
        <v>727</v>
      </c>
      <c r="F388" s="121" t="s">
        <v>528</v>
      </c>
      <c r="G388" s="35"/>
      <c r="H388" s="80"/>
      <c r="I388" s="187">
        <f t="shared" si="35"/>
        <v>0</v>
      </c>
      <c r="J388" s="187">
        <f t="shared" si="35"/>
        <v>0</v>
      </c>
    </row>
    <row r="389" spans="2:10" ht="12.75">
      <c r="B389" s="96" t="s">
        <v>775</v>
      </c>
      <c r="C389" s="120"/>
      <c r="D389" s="80" t="s">
        <v>724</v>
      </c>
      <c r="E389" s="80" t="s">
        <v>727</v>
      </c>
      <c r="F389" s="121" t="s">
        <v>528</v>
      </c>
      <c r="G389" s="80" t="s">
        <v>776</v>
      </c>
      <c r="H389" s="80"/>
      <c r="I389" s="187">
        <f t="shared" si="35"/>
        <v>0</v>
      </c>
      <c r="J389" s="187">
        <f t="shared" si="35"/>
        <v>0</v>
      </c>
    </row>
    <row r="390" spans="2:10" ht="12.75">
      <c r="B390" s="96" t="s">
        <v>777</v>
      </c>
      <c r="C390" s="120"/>
      <c r="D390" s="80" t="s">
        <v>724</v>
      </c>
      <c r="E390" s="80" t="s">
        <v>727</v>
      </c>
      <c r="F390" s="121" t="s">
        <v>528</v>
      </c>
      <c r="G390" s="80" t="s">
        <v>778</v>
      </c>
      <c r="H390" s="80"/>
      <c r="I390" s="187">
        <f t="shared" si="35"/>
        <v>0</v>
      </c>
      <c r="J390" s="187">
        <f t="shared" si="35"/>
        <v>0</v>
      </c>
    </row>
    <row r="391" spans="2:10" ht="12.75">
      <c r="B391" s="87" t="s">
        <v>762</v>
      </c>
      <c r="C391" s="122"/>
      <c r="D391" s="80" t="s">
        <v>724</v>
      </c>
      <c r="E391" s="80" t="s">
        <v>727</v>
      </c>
      <c r="F391" s="121" t="s">
        <v>528</v>
      </c>
      <c r="G391" s="80" t="s">
        <v>778</v>
      </c>
      <c r="H391" s="80">
        <v>2</v>
      </c>
      <c r="I391" s="187"/>
      <c r="J391" s="187"/>
    </row>
    <row r="392" spans="2:10" ht="38.25">
      <c r="B392" s="87" t="s">
        <v>529</v>
      </c>
      <c r="C392" s="122"/>
      <c r="D392" s="80" t="s">
        <v>724</v>
      </c>
      <c r="E392" s="80" t="s">
        <v>727</v>
      </c>
      <c r="F392" s="121" t="s">
        <v>530</v>
      </c>
      <c r="G392" s="80"/>
      <c r="H392" s="80"/>
      <c r="I392" s="187">
        <f aca="true" t="shared" si="36" ref="I392:J395">I393</f>
        <v>0</v>
      </c>
      <c r="J392" s="187">
        <f t="shared" si="36"/>
        <v>0</v>
      </c>
    </row>
    <row r="393" spans="2:10" ht="38.25">
      <c r="B393" s="87" t="s">
        <v>129</v>
      </c>
      <c r="C393" s="122"/>
      <c r="D393" s="80" t="s">
        <v>724</v>
      </c>
      <c r="E393" s="80" t="s">
        <v>727</v>
      </c>
      <c r="F393" s="121" t="s">
        <v>130</v>
      </c>
      <c r="G393" s="80"/>
      <c r="H393" s="80"/>
      <c r="I393" s="187">
        <f t="shared" si="36"/>
        <v>0</v>
      </c>
      <c r="J393" s="187">
        <f t="shared" si="36"/>
        <v>0</v>
      </c>
    </row>
    <row r="394" spans="2:10" ht="12.75">
      <c r="B394" s="96" t="s">
        <v>775</v>
      </c>
      <c r="C394" s="120"/>
      <c r="D394" s="80" t="s">
        <v>724</v>
      </c>
      <c r="E394" s="80" t="s">
        <v>727</v>
      </c>
      <c r="F394" s="121" t="s">
        <v>130</v>
      </c>
      <c r="G394" s="80" t="s">
        <v>776</v>
      </c>
      <c r="H394" s="80"/>
      <c r="I394" s="187">
        <f t="shared" si="36"/>
        <v>0</v>
      </c>
      <c r="J394" s="187">
        <f t="shared" si="36"/>
        <v>0</v>
      </c>
    </row>
    <row r="395" spans="2:10" ht="12.75">
      <c r="B395" s="96" t="s">
        <v>777</v>
      </c>
      <c r="C395" s="120"/>
      <c r="D395" s="80" t="s">
        <v>724</v>
      </c>
      <c r="E395" s="80" t="s">
        <v>727</v>
      </c>
      <c r="F395" s="121" t="s">
        <v>130</v>
      </c>
      <c r="G395" s="80" t="s">
        <v>778</v>
      </c>
      <c r="H395" s="80"/>
      <c r="I395" s="187">
        <f t="shared" si="36"/>
        <v>0</v>
      </c>
      <c r="J395" s="187">
        <f t="shared" si="36"/>
        <v>0</v>
      </c>
    </row>
    <row r="396" spans="2:10" ht="12.75">
      <c r="B396" s="87" t="s">
        <v>762</v>
      </c>
      <c r="C396" s="122"/>
      <c r="D396" s="80" t="s">
        <v>724</v>
      </c>
      <c r="E396" s="80" t="s">
        <v>727</v>
      </c>
      <c r="F396" s="121" t="s">
        <v>130</v>
      </c>
      <c r="G396" s="80" t="s">
        <v>778</v>
      </c>
      <c r="H396" s="80">
        <v>2</v>
      </c>
      <c r="I396" s="187"/>
      <c r="J396" s="187"/>
    </row>
    <row r="397" spans="2:10" ht="25.5">
      <c r="B397" s="87" t="s">
        <v>823</v>
      </c>
      <c r="C397" s="122"/>
      <c r="D397" s="80" t="s">
        <v>724</v>
      </c>
      <c r="E397" s="80" t="s">
        <v>727</v>
      </c>
      <c r="F397" s="121" t="s">
        <v>131</v>
      </c>
      <c r="G397" s="80"/>
      <c r="H397" s="80"/>
      <c r="I397" s="187">
        <f aca="true" t="shared" si="37" ref="I397:J401">I398</f>
        <v>0</v>
      </c>
      <c r="J397" s="187">
        <f t="shared" si="37"/>
        <v>0</v>
      </c>
    </row>
    <row r="398" spans="2:10" ht="51">
      <c r="B398" s="87" t="s">
        <v>195</v>
      </c>
      <c r="C398" s="130"/>
      <c r="D398" s="80" t="s">
        <v>724</v>
      </c>
      <c r="E398" s="80" t="s">
        <v>727</v>
      </c>
      <c r="F398" s="121" t="s">
        <v>574</v>
      </c>
      <c r="G398" s="80"/>
      <c r="H398" s="80"/>
      <c r="I398" s="187">
        <f t="shared" si="37"/>
        <v>0</v>
      </c>
      <c r="J398" s="187">
        <f t="shared" si="37"/>
        <v>0</v>
      </c>
    </row>
    <row r="399" spans="2:10" ht="51">
      <c r="B399" s="87" t="s">
        <v>196</v>
      </c>
      <c r="C399" s="130"/>
      <c r="D399" s="80" t="s">
        <v>724</v>
      </c>
      <c r="E399" s="80" t="s">
        <v>727</v>
      </c>
      <c r="F399" s="131" t="s">
        <v>576</v>
      </c>
      <c r="G399" s="80"/>
      <c r="H399" s="80"/>
      <c r="I399" s="187">
        <f t="shared" si="37"/>
        <v>0</v>
      </c>
      <c r="J399" s="187">
        <f t="shared" si="37"/>
        <v>0</v>
      </c>
    </row>
    <row r="400" spans="2:10" ht="12.75">
      <c r="B400" s="96" t="s">
        <v>775</v>
      </c>
      <c r="C400" s="120"/>
      <c r="D400" s="80" t="s">
        <v>724</v>
      </c>
      <c r="E400" s="80" t="s">
        <v>727</v>
      </c>
      <c r="F400" s="131" t="s">
        <v>576</v>
      </c>
      <c r="G400" s="80" t="s">
        <v>776</v>
      </c>
      <c r="H400" s="80"/>
      <c r="I400" s="187">
        <f t="shared" si="37"/>
        <v>0</v>
      </c>
      <c r="J400" s="187">
        <f t="shared" si="37"/>
        <v>0</v>
      </c>
    </row>
    <row r="401" spans="2:10" ht="12.75">
      <c r="B401" s="96" t="s">
        <v>777</v>
      </c>
      <c r="C401" s="120"/>
      <c r="D401" s="80" t="s">
        <v>724</v>
      </c>
      <c r="E401" s="80" t="s">
        <v>727</v>
      </c>
      <c r="F401" s="131" t="s">
        <v>576</v>
      </c>
      <c r="G401" s="80" t="s">
        <v>778</v>
      </c>
      <c r="H401" s="80"/>
      <c r="I401" s="187">
        <f t="shared" si="37"/>
        <v>0</v>
      </c>
      <c r="J401" s="187">
        <f t="shared" si="37"/>
        <v>0</v>
      </c>
    </row>
    <row r="402" spans="2:10" ht="12.75">
      <c r="B402" s="87" t="s">
        <v>762</v>
      </c>
      <c r="C402" s="122"/>
      <c r="D402" s="80" t="s">
        <v>724</v>
      </c>
      <c r="E402" s="80" t="s">
        <v>727</v>
      </c>
      <c r="F402" s="131" t="s">
        <v>576</v>
      </c>
      <c r="G402" s="80" t="s">
        <v>778</v>
      </c>
      <c r="H402" s="80">
        <v>2</v>
      </c>
      <c r="I402" s="187"/>
      <c r="J402" s="187"/>
    </row>
    <row r="403" spans="2:10" ht="25.5">
      <c r="B403" s="87" t="s">
        <v>683</v>
      </c>
      <c r="C403" s="122"/>
      <c r="D403" s="80" t="s">
        <v>724</v>
      </c>
      <c r="E403" s="80" t="s">
        <v>727</v>
      </c>
      <c r="F403" s="121" t="s">
        <v>578</v>
      </c>
      <c r="G403" s="121"/>
      <c r="H403" s="121"/>
      <c r="I403" s="186">
        <f aca="true" t="shared" si="38" ref="I403:J406">I404</f>
        <v>73</v>
      </c>
      <c r="J403" s="186">
        <f t="shared" si="38"/>
        <v>73</v>
      </c>
    </row>
    <row r="404" spans="2:10" ht="25.5">
      <c r="B404" s="87" t="s">
        <v>684</v>
      </c>
      <c r="C404" s="122"/>
      <c r="D404" s="80" t="s">
        <v>724</v>
      </c>
      <c r="E404" s="80" t="s">
        <v>727</v>
      </c>
      <c r="F404" s="121" t="s">
        <v>580</v>
      </c>
      <c r="G404" s="121"/>
      <c r="H404" s="121"/>
      <c r="I404" s="186">
        <f t="shared" si="38"/>
        <v>73</v>
      </c>
      <c r="J404" s="186">
        <f t="shared" si="38"/>
        <v>73</v>
      </c>
    </row>
    <row r="405" spans="2:10" ht="12.75">
      <c r="B405" s="96" t="s">
        <v>775</v>
      </c>
      <c r="C405" s="120"/>
      <c r="D405" s="80" t="s">
        <v>724</v>
      </c>
      <c r="E405" s="80" t="s">
        <v>727</v>
      </c>
      <c r="F405" s="121" t="s">
        <v>580</v>
      </c>
      <c r="G405" s="80" t="s">
        <v>776</v>
      </c>
      <c r="H405" s="80"/>
      <c r="I405" s="186">
        <f t="shared" si="38"/>
        <v>73</v>
      </c>
      <c r="J405" s="186">
        <f t="shared" si="38"/>
        <v>73</v>
      </c>
    </row>
    <row r="406" spans="2:10" ht="12.75">
      <c r="B406" s="96" t="s">
        <v>777</v>
      </c>
      <c r="C406" s="120"/>
      <c r="D406" s="80" t="s">
        <v>724</v>
      </c>
      <c r="E406" s="80" t="s">
        <v>727</v>
      </c>
      <c r="F406" s="121" t="s">
        <v>580</v>
      </c>
      <c r="G406" s="80" t="s">
        <v>778</v>
      </c>
      <c r="H406" s="80"/>
      <c r="I406" s="186">
        <f t="shared" si="38"/>
        <v>73</v>
      </c>
      <c r="J406" s="186">
        <f t="shared" si="38"/>
        <v>73</v>
      </c>
    </row>
    <row r="407" spans="2:10" ht="12.75">
      <c r="B407" s="87" t="s">
        <v>762</v>
      </c>
      <c r="C407" s="122"/>
      <c r="D407" s="80" t="s">
        <v>724</v>
      </c>
      <c r="E407" s="80" t="s">
        <v>727</v>
      </c>
      <c r="F407" s="121" t="s">
        <v>580</v>
      </c>
      <c r="G407" s="80" t="s">
        <v>778</v>
      </c>
      <c r="H407" s="80">
        <v>2</v>
      </c>
      <c r="I407" s="186">
        <v>73</v>
      </c>
      <c r="J407" s="186">
        <v>73</v>
      </c>
    </row>
    <row r="408" spans="2:10" ht="25.5">
      <c r="B408" s="87" t="s">
        <v>581</v>
      </c>
      <c r="C408" s="122"/>
      <c r="D408" s="80" t="s">
        <v>724</v>
      </c>
      <c r="E408" s="80" t="s">
        <v>727</v>
      </c>
      <c r="F408" s="80" t="s">
        <v>582</v>
      </c>
      <c r="G408" s="80"/>
      <c r="H408" s="80"/>
      <c r="I408" s="186">
        <f aca="true" t="shared" si="39" ref="I408:J411">I409</f>
        <v>1</v>
      </c>
      <c r="J408" s="186">
        <f t="shared" si="39"/>
        <v>0</v>
      </c>
    </row>
    <row r="409" spans="2:10" ht="25.5">
      <c r="B409" s="87" t="s">
        <v>583</v>
      </c>
      <c r="C409" s="122"/>
      <c r="D409" s="80" t="s">
        <v>724</v>
      </c>
      <c r="E409" s="80" t="s">
        <v>727</v>
      </c>
      <c r="F409" s="80" t="s">
        <v>584</v>
      </c>
      <c r="G409" s="80"/>
      <c r="H409" s="80"/>
      <c r="I409" s="186">
        <f t="shared" si="39"/>
        <v>1</v>
      </c>
      <c r="J409" s="186">
        <f t="shared" si="39"/>
        <v>0</v>
      </c>
    </row>
    <row r="410" spans="2:10" ht="12.75">
      <c r="B410" s="96" t="s">
        <v>775</v>
      </c>
      <c r="C410" s="120"/>
      <c r="D410" s="80" t="s">
        <v>724</v>
      </c>
      <c r="E410" s="80" t="s">
        <v>727</v>
      </c>
      <c r="F410" s="80" t="s">
        <v>584</v>
      </c>
      <c r="G410" s="80" t="s">
        <v>776</v>
      </c>
      <c r="H410" s="80"/>
      <c r="I410" s="186">
        <f t="shared" si="39"/>
        <v>1</v>
      </c>
      <c r="J410" s="186">
        <f t="shared" si="39"/>
        <v>0</v>
      </c>
    </row>
    <row r="411" spans="2:10" ht="12.75">
      <c r="B411" s="96" t="s">
        <v>777</v>
      </c>
      <c r="C411" s="120"/>
      <c r="D411" s="80" t="s">
        <v>724</v>
      </c>
      <c r="E411" s="80" t="s">
        <v>727</v>
      </c>
      <c r="F411" s="80" t="s">
        <v>584</v>
      </c>
      <c r="G411" s="80" t="s">
        <v>778</v>
      </c>
      <c r="H411" s="80"/>
      <c r="I411" s="186">
        <f t="shared" si="39"/>
        <v>1</v>
      </c>
      <c r="J411" s="186">
        <f t="shared" si="39"/>
        <v>0</v>
      </c>
    </row>
    <row r="412" spans="2:10" ht="12.75">
      <c r="B412" s="87" t="s">
        <v>762</v>
      </c>
      <c r="C412" s="122"/>
      <c r="D412" s="80" t="s">
        <v>724</v>
      </c>
      <c r="E412" s="80" t="s">
        <v>727</v>
      </c>
      <c r="F412" s="80" t="s">
        <v>584</v>
      </c>
      <c r="G412" s="80" t="s">
        <v>778</v>
      </c>
      <c r="H412" s="80">
        <v>2</v>
      </c>
      <c r="I412" s="186">
        <v>1</v>
      </c>
      <c r="J412" s="186"/>
    </row>
    <row r="413" spans="2:10" ht="25.5">
      <c r="B413" s="87" t="s">
        <v>585</v>
      </c>
      <c r="C413" s="122"/>
      <c r="D413" s="80" t="s">
        <v>724</v>
      </c>
      <c r="E413" s="80" t="s">
        <v>727</v>
      </c>
      <c r="F413" s="80" t="s">
        <v>586</v>
      </c>
      <c r="G413" s="80"/>
      <c r="H413" s="80"/>
      <c r="I413" s="186">
        <f>I414</f>
        <v>1260.1000000000001</v>
      </c>
      <c r="J413" s="186">
        <f>J414</f>
        <v>1298.5</v>
      </c>
    </row>
    <row r="414" spans="2:10" ht="25.5">
      <c r="B414" s="87" t="s">
        <v>587</v>
      </c>
      <c r="C414" s="122"/>
      <c r="D414" s="80" t="s">
        <v>724</v>
      </c>
      <c r="E414" s="80" t="s">
        <v>727</v>
      </c>
      <c r="F414" s="80" t="s">
        <v>588</v>
      </c>
      <c r="G414" s="79"/>
      <c r="H414" s="80"/>
      <c r="I414" s="186">
        <f>I415+I418+I421</f>
        <v>1260.1000000000001</v>
      </c>
      <c r="J414" s="186">
        <f>J415+J418+J421</f>
        <v>1298.5</v>
      </c>
    </row>
    <row r="415" spans="2:10" ht="12.75">
      <c r="B415" s="96" t="s">
        <v>775</v>
      </c>
      <c r="C415" s="120"/>
      <c r="D415" s="80" t="s">
        <v>724</v>
      </c>
      <c r="E415" s="80" t="s">
        <v>727</v>
      </c>
      <c r="F415" s="80" t="s">
        <v>588</v>
      </c>
      <c r="G415" s="80" t="s">
        <v>776</v>
      </c>
      <c r="H415" s="80"/>
      <c r="I415" s="186">
        <f>I416</f>
        <v>25.7</v>
      </c>
      <c r="J415" s="186">
        <f>J416</f>
        <v>30.8</v>
      </c>
    </row>
    <row r="416" spans="2:10" ht="12.75">
      <c r="B416" s="96" t="s">
        <v>777</v>
      </c>
      <c r="C416" s="120"/>
      <c r="D416" s="80" t="s">
        <v>724</v>
      </c>
      <c r="E416" s="80" t="s">
        <v>727</v>
      </c>
      <c r="F416" s="80" t="s">
        <v>588</v>
      </c>
      <c r="G416" s="80" t="s">
        <v>778</v>
      </c>
      <c r="H416" s="80"/>
      <c r="I416" s="186">
        <f>I417</f>
        <v>25.7</v>
      </c>
      <c r="J416" s="186">
        <f>J417</f>
        <v>30.8</v>
      </c>
    </row>
    <row r="417" spans="2:10" ht="12.75">
      <c r="B417" s="87" t="s">
        <v>762</v>
      </c>
      <c r="C417" s="122"/>
      <c r="D417" s="80" t="s">
        <v>724</v>
      </c>
      <c r="E417" s="80" t="s">
        <v>727</v>
      </c>
      <c r="F417" s="80" t="s">
        <v>588</v>
      </c>
      <c r="G417" s="80" t="s">
        <v>778</v>
      </c>
      <c r="H417" s="80">
        <v>2</v>
      </c>
      <c r="I417" s="186">
        <v>25.7</v>
      </c>
      <c r="J417" s="186">
        <v>30.8</v>
      </c>
    </row>
    <row r="418" spans="2:10" ht="12.75">
      <c r="B418" s="96" t="s">
        <v>522</v>
      </c>
      <c r="C418" s="120"/>
      <c r="D418" s="80" t="s">
        <v>724</v>
      </c>
      <c r="E418" s="80" t="s">
        <v>727</v>
      </c>
      <c r="F418" s="80" t="s">
        <v>588</v>
      </c>
      <c r="G418" s="121">
        <v>300</v>
      </c>
      <c r="H418" s="80"/>
      <c r="I418" s="186">
        <f>I419</f>
        <v>90.2</v>
      </c>
      <c r="J418" s="186">
        <f>J419</f>
        <v>108.3</v>
      </c>
    </row>
    <row r="419" spans="2:10" ht="12.75">
      <c r="B419" s="96" t="s">
        <v>139</v>
      </c>
      <c r="C419" s="120"/>
      <c r="D419" s="80" t="s">
        <v>724</v>
      </c>
      <c r="E419" s="80" t="s">
        <v>727</v>
      </c>
      <c r="F419" s="80" t="s">
        <v>588</v>
      </c>
      <c r="G419" s="121">
        <v>320</v>
      </c>
      <c r="H419" s="80"/>
      <c r="I419" s="186">
        <f>I420</f>
        <v>90.2</v>
      </c>
      <c r="J419" s="186">
        <f>J420</f>
        <v>108.3</v>
      </c>
    </row>
    <row r="420" spans="2:10" ht="12.75">
      <c r="B420" s="87" t="s">
        <v>762</v>
      </c>
      <c r="C420" s="128"/>
      <c r="D420" s="80" t="s">
        <v>724</v>
      </c>
      <c r="E420" s="80" t="s">
        <v>727</v>
      </c>
      <c r="F420" s="80" t="s">
        <v>588</v>
      </c>
      <c r="G420" s="121">
        <v>320</v>
      </c>
      <c r="H420" s="80">
        <v>2</v>
      </c>
      <c r="I420" s="186">
        <v>90.2</v>
      </c>
      <c r="J420" s="186">
        <v>108.3</v>
      </c>
    </row>
    <row r="421" spans="2:10" ht="25.5">
      <c r="B421" s="87" t="s">
        <v>13</v>
      </c>
      <c r="C421" s="122"/>
      <c r="D421" s="80" t="s">
        <v>724</v>
      </c>
      <c r="E421" s="80" t="s">
        <v>727</v>
      </c>
      <c r="F421" s="80" t="s">
        <v>588</v>
      </c>
      <c r="G421" s="80" t="s">
        <v>14</v>
      </c>
      <c r="H421" s="80"/>
      <c r="I421" s="186">
        <f>I422</f>
        <v>1144.2</v>
      </c>
      <c r="J421" s="186">
        <f>J422</f>
        <v>1159.4</v>
      </c>
    </row>
    <row r="422" spans="2:10" ht="25.5">
      <c r="B422" s="87" t="s">
        <v>294</v>
      </c>
      <c r="C422" s="122"/>
      <c r="D422" s="80" t="s">
        <v>724</v>
      </c>
      <c r="E422" s="80" t="s">
        <v>727</v>
      </c>
      <c r="F422" s="80" t="s">
        <v>588</v>
      </c>
      <c r="G422" s="80" t="s">
        <v>293</v>
      </c>
      <c r="H422" s="80"/>
      <c r="I422" s="186">
        <f>I423</f>
        <v>1144.2</v>
      </c>
      <c r="J422" s="186">
        <f>J423</f>
        <v>1159.4</v>
      </c>
    </row>
    <row r="423" spans="2:10" ht="12.75">
      <c r="B423" s="87" t="s">
        <v>762</v>
      </c>
      <c r="C423" s="128"/>
      <c r="D423" s="80" t="s">
        <v>724</v>
      </c>
      <c r="E423" s="80" t="s">
        <v>727</v>
      </c>
      <c r="F423" s="80" t="s">
        <v>588</v>
      </c>
      <c r="G423" s="80" t="s">
        <v>293</v>
      </c>
      <c r="H423" s="80">
        <v>2</v>
      </c>
      <c r="I423" s="186">
        <v>1144.2</v>
      </c>
      <c r="J423" s="186">
        <v>1159.4</v>
      </c>
    </row>
    <row r="424" spans="2:10" ht="38.25">
      <c r="B424" s="82" t="s">
        <v>254</v>
      </c>
      <c r="C424" s="128"/>
      <c r="D424" s="80" t="s">
        <v>724</v>
      </c>
      <c r="E424" s="80" t="s">
        <v>727</v>
      </c>
      <c r="F424" s="157" t="s">
        <v>518</v>
      </c>
      <c r="G424" s="80"/>
      <c r="H424" s="80"/>
      <c r="I424" s="186">
        <f>I425</f>
        <v>60</v>
      </c>
      <c r="J424" s="186">
        <f>J425</f>
        <v>60</v>
      </c>
    </row>
    <row r="425" spans="2:10" ht="38.25">
      <c r="B425" s="82" t="s">
        <v>516</v>
      </c>
      <c r="C425" s="129"/>
      <c r="D425" s="80" t="s">
        <v>724</v>
      </c>
      <c r="E425" s="80" t="s">
        <v>727</v>
      </c>
      <c r="F425" s="157" t="s">
        <v>515</v>
      </c>
      <c r="G425" s="80"/>
      <c r="H425" s="80"/>
      <c r="I425" s="186">
        <f aca="true" t="shared" si="40" ref="I425:J427">I426</f>
        <v>60</v>
      </c>
      <c r="J425" s="186">
        <f t="shared" si="40"/>
        <v>60</v>
      </c>
    </row>
    <row r="426" spans="2:10" ht="25.5">
      <c r="B426" s="87" t="s">
        <v>13</v>
      </c>
      <c r="C426" s="129"/>
      <c r="D426" s="80" t="s">
        <v>724</v>
      </c>
      <c r="E426" s="80" t="s">
        <v>727</v>
      </c>
      <c r="F426" s="157" t="s">
        <v>515</v>
      </c>
      <c r="G426" s="80" t="s">
        <v>14</v>
      </c>
      <c r="H426" s="80"/>
      <c r="I426" s="186">
        <f t="shared" si="40"/>
        <v>60</v>
      </c>
      <c r="J426" s="186">
        <f t="shared" si="40"/>
        <v>60</v>
      </c>
    </row>
    <row r="427" spans="2:10" ht="25.5">
      <c r="B427" s="87" t="s">
        <v>294</v>
      </c>
      <c r="C427" s="129"/>
      <c r="D427" s="80" t="s">
        <v>724</v>
      </c>
      <c r="E427" s="80" t="s">
        <v>727</v>
      </c>
      <c r="F427" s="157" t="s">
        <v>515</v>
      </c>
      <c r="G427" s="80" t="s">
        <v>293</v>
      </c>
      <c r="H427" s="80"/>
      <c r="I427" s="186">
        <f t="shared" si="40"/>
        <v>60</v>
      </c>
      <c r="J427" s="186">
        <f t="shared" si="40"/>
        <v>60</v>
      </c>
    </row>
    <row r="428" spans="2:10" ht="12.75">
      <c r="B428" s="87" t="s">
        <v>762</v>
      </c>
      <c r="C428" s="129"/>
      <c r="D428" s="80" t="s">
        <v>724</v>
      </c>
      <c r="E428" s="80" t="s">
        <v>727</v>
      </c>
      <c r="F428" s="157" t="s">
        <v>515</v>
      </c>
      <c r="G428" s="80" t="s">
        <v>293</v>
      </c>
      <c r="H428" s="80">
        <v>2</v>
      </c>
      <c r="I428" s="186">
        <v>60</v>
      </c>
      <c r="J428" s="186">
        <v>60</v>
      </c>
    </row>
    <row r="429" spans="2:10" ht="25.5">
      <c r="B429" s="87" t="s">
        <v>685</v>
      </c>
      <c r="C429" s="122"/>
      <c r="D429" s="80" t="s">
        <v>724</v>
      </c>
      <c r="E429" s="80" t="s">
        <v>727</v>
      </c>
      <c r="F429" s="121" t="s">
        <v>590</v>
      </c>
      <c r="G429" s="121"/>
      <c r="H429" s="121"/>
      <c r="I429" s="186">
        <f>I430+I435+I440</f>
        <v>65</v>
      </c>
      <c r="J429" s="186">
        <f>J430+J435+J440</f>
        <v>65</v>
      </c>
    </row>
    <row r="430" spans="2:10" ht="38.25">
      <c r="B430" s="87" t="s">
        <v>686</v>
      </c>
      <c r="C430" s="122"/>
      <c r="D430" s="80" t="s">
        <v>724</v>
      </c>
      <c r="E430" s="80" t="s">
        <v>727</v>
      </c>
      <c r="F430" s="121" t="s">
        <v>592</v>
      </c>
      <c r="G430" s="121"/>
      <c r="H430" s="121"/>
      <c r="I430" s="186">
        <f aca="true" t="shared" si="41" ref="I430:J433">I431</f>
        <v>35.5</v>
      </c>
      <c r="J430" s="186">
        <f t="shared" si="41"/>
        <v>35.5</v>
      </c>
    </row>
    <row r="431" spans="2:10" ht="38.25">
      <c r="B431" s="87" t="s">
        <v>687</v>
      </c>
      <c r="C431" s="122"/>
      <c r="D431" s="80" t="s">
        <v>724</v>
      </c>
      <c r="E431" s="80" t="s">
        <v>727</v>
      </c>
      <c r="F431" s="121" t="s">
        <v>594</v>
      </c>
      <c r="G431" s="80"/>
      <c r="H431" s="80"/>
      <c r="I431" s="186">
        <f t="shared" si="41"/>
        <v>35.5</v>
      </c>
      <c r="J431" s="186">
        <f t="shared" si="41"/>
        <v>35.5</v>
      </c>
    </row>
    <row r="432" spans="2:10" ht="12.75">
      <c r="B432" s="96" t="s">
        <v>775</v>
      </c>
      <c r="C432" s="120"/>
      <c r="D432" s="80" t="s">
        <v>724</v>
      </c>
      <c r="E432" s="80" t="s">
        <v>727</v>
      </c>
      <c r="F432" s="121" t="s">
        <v>594</v>
      </c>
      <c r="G432" s="80" t="s">
        <v>776</v>
      </c>
      <c r="H432" s="80"/>
      <c r="I432" s="186">
        <f t="shared" si="41"/>
        <v>35.5</v>
      </c>
      <c r="J432" s="186">
        <f t="shared" si="41"/>
        <v>35.5</v>
      </c>
    </row>
    <row r="433" spans="2:10" ht="12.75">
      <c r="B433" s="96" t="s">
        <v>777</v>
      </c>
      <c r="C433" s="120"/>
      <c r="D433" s="80" t="s">
        <v>724</v>
      </c>
      <c r="E433" s="80" t="s">
        <v>727</v>
      </c>
      <c r="F433" s="121" t="s">
        <v>594</v>
      </c>
      <c r="G433" s="80" t="s">
        <v>778</v>
      </c>
      <c r="H433" s="80"/>
      <c r="I433" s="186">
        <f t="shared" si="41"/>
        <v>35.5</v>
      </c>
      <c r="J433" s="186">
        <f t="shared" si="41"/>
        <v>35.5</v>
      </c>
    </row>
    <row r="434" spans="2:10" ht="12.75">
      <c r="B434" s="87" t="s">
        <v>762</v>
      </c>
      <c r="C434" s="122"/>
      <c r="D434" s="80" t="s">
        <v>724</v>
      </c>
      <c r="E434" s="80" t="s">
        <v>727</v>
      </c>
      <c r="F434" s="121" t="s">
        <v>594</v>
      </c>
      <c r="G434" s="80" t="s">
        <v>778</v>
      </c>
      <c r="H434" s="80">
        <v>2</v>
      </c>
      <c r="I434" s="187">
        <v>35.5</v>
      </c>
      <c r="J434" s="187">
        <v>35.5</v>
      </c>
    </row>
    <row r="435" spans="2:10" ht="38.25">
      <c r="B435" s="87" t="s">
        <v>688</v>
      </c>
      <c r="C435" s="122"/>
      <c r="D435" s="80" t="s">
        <v>724</v>
      </c>
      <c r="E435" s="80" t="s">
        <v>727</v>
      </c>
      <c r="F435" s="121" t="s">
        <v>596</v>
      </c>
      <c r="G435" s="80"/>
      <c r="H435" s="80"/>
      <c r="I435" s="186">
        <f aca="true" t="shared" si="42" ref="I435:J438">I436</f>
        <v>18</v>
      </c>
      <c r="J435" s="186">
        <f t="shared" si="42"/>
        <v>18</v>
      </c>
    </row>
    <row r="436" spans="2:10" ht="38.25">
      <c r="B436" s="87" t="s">
        <v>689</v>
      </c>
      <c r="C436" s="122"/>
      <c r="D436" s="80" t="s">
        <v>724</v>
      </c>
      <c r="E436" s="80" t="s">
        <v>727</v>
      </c>
      <c r="F436" s="121" t="s">
        <v>598</v>
      </c>
      <c r="G436" s="35"/>
      <c r="H436" s="80"/>
      <c r="I436" s="186">
        <f t="shared" si="42"/>
        <v>18</v>
      </c>
      <c r="J436" s="186">
        <f t="shared" si="42"/>
        <v>18</v>
      </c>
    </row>
    <row r="437" spans="2:10" ht="12.75">
      <c r="B437" s="96" t="s">
        <v>775</v>
      </c>
      <c r="C437" s="120"/>
      <c r="D437" s="80" t="s">
        <v>724</v>
      </c>
      <c r="E437" s="80" t="s">
        <v>727</v>
      </c>
      <c r="F437" s="121" t="s">
        <v>598</v>
      </c>
      <c r="G437" s="80" t="s">
        <v>776</v>
      </c>
      <c r="H437" s="80"/>
      <c r="I437" s="187">
        <f t="shared" si="42"/>
        <v>18</v>
      </c>
      <c r="J437" s="187">
        <f t="shared" si="42"/>
        <v>18</v>
      </c>
    </row>
    <row r="438" spans="2:10" ht="12.75">
      <c r="B438" s="96" t="s">
        <v>777</v>
      </c>
      <c r="C438" s="120"/>
      <c r="D438" s="80" t="s">
        <v>724</v>
      </c>
      <c r="E438" s="80" t="s">
        <v>727</v>
      </c>
      <c r="F438" s="121" t="s">
        <v>598</v>
      </c>
      <c r="G438" s="80" t="s">
        <v>778</v>
      </c>
      <c r="H438" s="80"/>
      <c r="I438" s="186">
        <f t="shared" si="42"/>
        <v>18</v>
      </c>
      <c r="J438" s="186">
        <f t="shared" si="42"/>
        <v>18</v>
      </c>
    </row>
    <row r="439" spans="2:10" ht="12.75">
      <c r="B439" s="87" t="s">
        <v>762</v>
      </c>
      <c r="C439" s="122"/>
      <c r="D439" s="80" t="s">
        <v>724</v>
      </c>
      <c r="E439" s="80" t="s">
        <v>727</v>
      </c>
      <c r="F439" s="121" t="s">
        <v>598</v>
      </c>
      <c r="G439" s="80" t="s">
        <v>778</v>
      </c>
      <c r="H439" s="80">
        <v>2</v>
      </c>
      <c r="I439" s="187">
        <v>18</v>
      </c>
      <c r="J439" s="187">
        <v>18</v>
      </c>
    </row>
    <row r="440" spans="2:10" ht="38.25">
      <c r="B440" s="87" t="s">
        <v>250</v>
      </c>
      <c r="C440" s="122"/>
      <c r="D440" s="80" t="s">
        <v>724</v>
      </c>
      <c r="E440" s="80" t="s">
        <v>727</v>
      </c>
      <c r="F440" s="121" t="s">
        <v>600</v>
      </c>
      <c r="G440" s="80"/>
      <c r="H440" s="80"/>
      <c r="I440" s="187">
        <f aca="true" t="shared" si="43" ref="I440:J443">I441</f>
        <v>11.5</v>
      </c>
      <c r="J440" s="187">
        <f t="shared" si="43"/>
        <v>11.5</v>
      </c>
    </row>
    <row r="441" spans="2:10" ht="38.25">
      <c r="B441" s="87" t="s">
        <v>251</v>
      </c>
      <c r="C441" s="122"/>
      <c r="D441" s="80" t="s">
        <v>724</v>
      </c>
      <c r="E441" s="80" t="s">
        <v>727</v>
      </c>
      <c r="F441" s="121" t="s">
        <v>610</v>
      </c>
      <c r="G441" s="35"/>
      <c r="H441" s="80"/>
      <c r="I441" s="187">
        <f t="shared" si="43"/>
        <v>11.5</v>
      </c>
      <c r="J441" s="187">
        <f t="shared" si="43"/>
        <v>11.5</v>
      </c>
    </row>
    <row r="442" spans="2:10" ht="12.75">
      <c r="B442" s="96" t="s">
        <v>775</v>
      </c>
      <c r="C442" s="120"/>
      <c r="D442" s="80" t="s">
        <v>724</v>
      </c>
      <c r="E442" s="80" t="s">
        <v>727</v>
      </c>
      <c r="F442" s="121" t="s">
        <v>610</v>
      </c>
      <c r="G442" s="80" t="s">
        <v>776</v>
      </c>
      <c r="H442" s="80"/>
      <c r="I442" s="187">
        <f t="shared" si="43"/>
        <v>11.5</v>
      </c>
      <c r="J442" s="187">
        <f t="shared" si="43"/>
        <v>11.5</v>
      </c>
    </row>
    <row r="443" spans="2:10" ht="12.75">
      <c r="B443" s="96" t="s">
        <v>777</v>
      </c>
      <c r="C443" s="120"/>
      <c r="D443" s="80" t="s">
        <v>724</v>
      </c>
      <c r="E443" s="80" t="s">
        <v>727</v>
      </c>
      <c r="F443" s="121" t="s">
        <v>610</v>
      </c>
      <c r="G443" s="80" t="s">
        <v>778</v>
      </c>
      <c r="H443" s="80"/>
      <c r="I443" s="187">
        <f t="shared" si="43"/>
        <v>11.5</v>
      </c>
      <c r="J443" s="187">
        <f t="shared" si="43"/>
        <v>11.5</v>
      </c>
    </row>
    <row r="444" spans="2:10" ht="12.75">
      <c r="B444" s="87" t="s">
        <v>762</v>
      </c>
      <c r="C444" s="122"/>
      <c r="D444" s="80" t="s">
        <v>724</v>
      </c>
      <c r="E444" s="80" t="s">
        <v>727</v>
      </c>
      <c r="F444" s="121" t="s">
        <v>610</v>
      </c>
      <c r="G444" s="80" t="s">
        <v>778</v>
      </c>
      <c r="H444" s="80">
        <v>2</v>
      </c>
      <c r="I444" s="187">
        <v>11.5</v>
      </c>
      <c r="J444" s="187">
        <v>11.5</v>
      </c>
    </row>
    <row r="445" spans="2:10" ht="12.75">
      <c r="B445" s="132" t="s">
        <v>347</v>
      </c>
      <c r="C445" s="133"/>
      <c r="D445" s="80" t="s">
        <v>724</v>
      </c>
      <c r="E445" s="80" t="s">
        <v>728</v>
      </c>
      <c r="F445" s="80"/>
      <c r="G445" s="80"/>
      <c r="H445" s="80"/>
      <c r="I445" s="186">
        <f>I446</f>
        <v>1018.8000000000001</v>
      </c>
      <c r="J445" s="186">
        <f>J446</f>
        <v>1030</v>
      </c>
    </row>
    <row r="446" spans="2:10" ht="12.75">
      <c r="B446" s="96" t="s">
        <v>764</v>
      </c>
      <c r="C446" s="123"/>
      <c r="D446" s="80" t="s">
        <v>724</v>
      </c>
      <c r="E446" s="80" t="s">
        <v>728</v>
      </c>
      <c r="F446" s="80" t="s">
        <v>765</v>
      </c>
      <c r="G446" s="80"/>
      <c r="H446" s="80"/>
      <c r="I446" s="186">
        <f>I447</f>
        <v>1018.8000000000001</v>
      </c>
      <c r="J446" s="186">
        <f>J447</f>
        <v>1030</v>
      </c>
    </row>
    <row r="447" spans="2:10" ht="38.25">
      <c r="B447" s="87" t="s">
        <v>226</v>
      </c>
      <c r="C447" s="122"/>
      <c r="D447" s="80" t="s">
        <v>724</v>
      </c>
      <c r="E447" s="80" t="s">
        <v>728</v>
      </c>
      <c r="F447" s="80" t="s">
        <v>611</v>
      </c>
      <c r="G447" s="80"/>
      <c r="H447" s="80"/>
      <c r="I447" s="186">
        <f>I448+I451+I454</f>
        <v>1018.8000000000001</v>
      </c>
      <c r="J447" s="186">
        <f>J448+J451+J454</f>
        <v>1030</v>
      </c>
    </row>
    <row r="448" spans="2:10" ht="38.25">
      <c r="B448" s="87" t="s">
        <v>768</v>
      </c>
      <c r="C448" s="122"/>
      <c r="D448" s="80" t="s">
        <v>724</v>
      </c>
      <c r="E448" s="80" t="s">
        <v>728</v>
      </c>
      <c r="F448" s="80" t="s">
        <v>611</v>
      </c>
      <c r="G448" s="80" t="s">
        <v>640</v>
      </c>
      <c r="H448" s="80"/>
      <c r="I448" s="186">
        <f>I449</f>
        <v>807.2</v>
      </c>
      <c r="J448" s="186">
        <f>J449</f>
        <v>809.2</v>
      </c>
    </row>
    <row r="449" spans="2:10" ht="12.75">
      <c r="B449" s="87" t="s">
        <v>769</v>
      </c>
      <c r="C449" s="122"/>
      <c r="D449" s="80" t="s">
        <v>724</v>
      </c>
      <c r="E449" s="80" t="s">
        <v>728</v>
      </c>
      <c r="F449" s="80" t="s">
        <v>611</v>
      </c>
      <c r="G449" s="80" t="s">
        <v>770</v>
      </c>
      <c r="H449" s="80"/>
      <c r="I449" s="186">
        <f>I450</f>
        <v>807.2</v>
      </c>
      <c r="J449" s="186">
        <f>J450</f>
        <v>809.2</v>
      </c>
    </row>
    <row r="450" spans="2:10" ht="12.75">
      <c r="B450" s="87" t="s">
        <v>762</v>
      </c>
      <c r="C450" s="122"/>
      <c r="D450" s="80" t="s">
        <v>724</v>
      </c>
      <c r="E450" s="80" t="s">
        <v>728</v>
      </c>
      <c r="F450" s="80" t="s">
        <v>611</v>
      </c>
      <c r="G450" s="80" t="s">
        <v>770</v>
      </c>
      <c r="H450" s="80">
        <v>2</v>
      </c>
      <c r="I450" s="187">
        <v>807.2</v>
      </c>
      <c r="J450" s="187">
        <v>809.2</v>
      </c>
    </row>
    <row r="451" spans="2:10" ht="12.75">
      <c r="B451" s="96" t="s">
        <v>775</v>
      </c>
      <c r="C451" s="120"/>
      <c r="D451" s="80" t="s">
        <v>724</v>
      </c>
      <c r="E451" s="80" t="s">
        <v>728</v>
      </c>
      <c r="F451" s="80" t="s">
        <v>611</v>
      </c>
      <c r="G451" s="80" t="s">
        <v>776</v>
      </c>
      <c r="H451" s="80"/>
      <c r="I451" s="187">
        <f>I452</f>
        <v>210.1</v>
      </c>
      <c r="J451" s="187">
        <f>J452</f>
        <v>219.3</v>
      </c>
    </row>
    <row r="452" spans="2:10" ht="12.75">
      <c r="B452" s="96" t="s">
        <v>777</v>
      </c>
      <c r="C452" s="120"/>
      <c r="D452" s="80" t="s">
        <v>724</v>
      </c>
      <c r="E452" s="80" t="s">
        <v>728</v>
      </c>
      <c r="F452" s="80" t="s">
        <v>611</v>
      </c>
      <c r="G452" s="80" t="s">
        <v>778</v>
      </c>
      <c r="H452" s="80"/>
      <c r="I452" s="187">
        <f>I453</f>
        <v>210.1</v>
      </c>
      <c r="J452" s="187">
        <f>J453</f>
        <v>219.3</v>
      </c>
    </row>
    <row r="453" spans="2:10" ht="12.75">
      <c r="B453" s="87" t="s">
        <v>762</v>
      </c>
      <c r="C453" s="122"/>
      <c r="D453" s="80" t="s">
        <v>724</v>
      </c>
      <c r="E453" s="80" t="s">
        <v>728</v>
      </c>
      <c r="F453" s="80" t="s">
        <v>611</v>
      </c>
      <c r="G453" s="80" t="s">
        <v>778</v>
      </c>
      <c r="H453" s="80">
        <v>2</v>
      </c>
      <c r="I453" s="187">
        <v>210.1</v>
      </c>
      <c r="J453" s="187">
        <v>219.3</v>
      </c>
    </row>
    <row r="454" spans="2:10" ht="12.75">
      <c r="B454" s="96" t="s">
        <v>780</v>
      </c>
      <c r="C454" s="120"/>
      <c r="D454" s="80" t="s">
        <v>724</v>
      </c>
      <c r="E454" s="80" t="s">
        <v>728</v>
      </c>
      <c r="F454" s="80" t="s">
        <v>611</v>
      </c>
      <c r="G454" s="80" t="s">
        <v>472</v>
      </c>
      <c r="H454" s="80"/>
      <c r="I454" s="187">
        <f>I455</f>
        <v>1.5</v>
      </c>
      <c r="J454" s="187">
        <f>J455</f>
        <v>1.5</v>
      </c>
    </row>
    <row r="455" spans="2:10" ht="12.75">
      <c r="B455" s="96" t="s">
        <v>781</v>
      </c>
      <c r="C455" s="120"/>
      <c r="D455" s="80" t="s">
        <v>724</v>
      </c>
      <c r="E455" s="80" t="s">
        <v>728</v>
      </c>
      <c r="F455" s="80" t="s">
        <v>611</v>
      </c>
      <c r="G455" s="80" t="s">
        <v>782</v>
      </c>
      <c r="H455" s="80"/>
      <c r="I455" s="187">
        <f>I456</f>
        <v>1.5</v>
      </c>
      <c r="J455" s="187">
        <f>J456</f>
        <v>1.5</v>
      </c>
    </row>
    <row r="456" spans="2:10" ht="12.75">
      <c r="B456" s="87" t="s">
        <v>762</v>
      </c>
      <c r="C456" s="122"/>
      <c r="D456" s="80" t="s">
        <v>724</v>
      </c>
      <c r="E456" s="80" t="s">
        <v>728</v>
      </c>
      <c r="F456" s="80" t="s">
        <v>611</v>
      </c>
      <c r="G456" s="80" t="s">
        <v>782</v>
      </c>
      <c r="H456" s="80">
        <v>2</v>
      </c>
      <c r="I456" s="187">
        <v>1.5</v>
      </c>
      <c r="J456" s="187">
        <v>1.5</v>
      </c>
    </row>
    <row r="457" spans="2:10" ht="12.75">
      <c r="B457" s="87" t="s">
        <v>354</v>
      </c>
      <c r="C457" s="122"/>
      <c r="D457" s="80" t="s">
        <v>731</v>
      </c>
      <c r="E457" s="80"/>
      <c r="F457" s="115"/>
      <c r="G457" s="80"/>
      <c r="H457" s="80"/>
      <c r="I457" s="187">
        <f>I458+I482+I508</f>
        <v>7320.200000000001</v>
      </c>
      <c r="J457" s="187">
        <f>J458+J482+J508</f>
        <v>8036.000000000001</v>
      </c>
    </row>
    <row r="458" spans="2:10" ht="12.75">
      <c r="B458" s="87" t="s">
        <v>355</v>
      </c>
      <c r="C458" s="122"/>
      <c r="D458" s="80" t="s">
        <v>731</v>
      </c>
      <c r="E458" s="80" t="s">
        <v>733</v>
      </c>
      <c r="F458" s="80"/>
      <c r="G458" s="80"/>
      <c r="H458" s="80"/>
      <c r="I458" s="187">
        <f>I459+I464+I476</f>
        <v>700.1</v>
      </c>
      <c r="J458" s="187">
        <f>J459+J464+J476</f>
        <v>622.5</v>
      </c>
    </row>
    <row r="459" spans="2:10" ht="12.75">
      <c r="B459" s="96" t="s">
        <v>764</v>
      </c>
      <c r="C459" s="123"/>
      <c r="D459" s="80" t="s">
        <v>731</v>
      </c>
      <c r="E459" s="80" t="s">
        <v>733</v>
      </c>
      <c r="F459" s="121" t="s">
        <v>765</v>
      </c>
      <c r="G459" s="80"/>
      <c r="H459" s="80"/>
      <c r="I459" s="187">
        <f aca="true" t="shared" si="44" ref="I459:J462">I460</f>
        <v>56.4</v>
      </c>
      <c r="J459" s="187">
        <f t="shared" si="44"/>
        <v>56.4</v>
      </c>
    </row>
    <row r="460" spans="2:10" ht="12.75">
      <c r="B460" s="87" t="s">
        <v>266</v>
      </c>
      <c r="C460" s="122"/>
      <c r="D460" s="80" t="s">
        <v>731</v>
      </c>
      <c r="E460" s="80" t="s">
        <v>733</v>
      </c>
      <c r="F460" s="121" t="s">
        <v>616</v>
      </c>
      <c r="G460" s="80"/>
      <c r="H460" s="80"/>
      <c r="I460" s="187">
        <f t="shared" si="44"/>
        <v>56.4</v>
      </c>
      <c r="J460" s="187">
        <f t="shared" si="44"/>
        <v>56.4</v>
      </c>
    </row>
    <row r="461" spans="2:10" ht="25.5">
      <c r="B461" s="87" t="s">
        <v>13</v>
      </c>
      <c r="C461" s="122"/>
      <c r="D461" s="80" t="s">
        <v>731</v>
      </c>
      <c r="E461" s="80" t="s">
        <v>733</v>
      </c>
      <c r="F461" s="121" t="s">
        <v>616</v>
      </c>
      <c r="G461" s="80" t="s">
        <v>14</v>
      </c>
      <c r="H461" s="80"/>
      <c r="I461" s="187">
        <f t="shared" si="44"/>
        <v>56.4</v>
      </c>
      <c r="J461" s="187">
        <f t="shared" si="44"/>
        <v>56.4</v>
      </c>
    </row>
    <row r="462" spans="2:10" ht="12.75">
      <c r="B462" s="87" t="s">
        <v>210</v>
      </c>
      <c r="C462" s="122"/>
      <c r="D462" s="80" t="s">
        <v>731</v>
      </c>
      <c r="E462" s="80" t="s">
        <v>733</v>
      </c>
      <c r="F462" s="121" t="s">
        <v>616</v>
      </c>
      <c r="G462" s="35">
        <v>612</v>
      </c>
      <c r="H462" s="80"/>
      <c r="I462" s="187">
        <f t="shared" si="44"/>
        <v>56.4</v>
      </c>
      <c r="J462" s="187">
        <f t="shared" si="44"/>
        <v>56.4</v>
      </c>
    </row>
    <row r="463" spans="2:10" ht="12.75">
      <c r="B463" s="87" t="s">
        <v>762</v>
      </c>
      <c r="C463" s="128"/>
      <c r="D463" s="80" t="s">
        <v>731</v>
      </c>
      <c r="E463" s="80" t="s">
        <v>733</v>
      </c>
      <c r="F463" s="121" t="s">
        <v>616</v>
      </c>
      <c r="G463" s="35">
        <v>612</v>
      </c>
      <c r="H463" s="80">
        <v>2</v>
      </c>
      <c r="I463" s="187">
        <v>56.4</v>
      </c>
      <c r="J463" s="187">
        <v>56.4</v>
      </c>
    </row>
    <row r="464" spans="2:10" ht="25.5">
      <c r="B464" s="87" t="s">
        <v>685</v>
      </c>
      <c r="C464" s="122"/>
      <c r="D464" s="80" t="s">
        <v>731</v>
      </c>
      <c r="E464" s="80" t="s">
        <v>733</v>
      </c>
      <c r="F464" s="121" t="s">
        <v>590</v>
      </c>
      <c r="G464" s="80"/>
      <c r="H464" s="80"/>
      <c r="I464" s="187">
        <f aca="true" t="shared" si="45" ref="I464:J468">I465</f>
        <v>115.5</v>
      </c>
      <c r="J464" s="187">
        <f t="shared" si="45"/>
        <v>115.5</v>
      </c>
    </row>
    <row r="465" spans="2:10" ht="25.5">
      <c r="B465" s="87" t="s">
        <v>248</v>
      </c>
      <c r="C465" s="122"/>
      <c r="D465" s="80" t="s">
        <v>731</v>
      </c>
      <c r="E465" s="80" t="s">
        <v>733</v>
      </c>
      <c r="F465" s="121" t="s">
        <v>617</v>
      </c>
      <c r="G465" s="80"/>
      <c r="H465" s="80"/>
      <c r="I465" s="187">
        <f t="shared" si="45"/>
        <v>115.5</v>
      </c>
      <c r="J465" s="187">
        <f t="shared" si="45"/>
        <v>115.5</v>
      </c>
    </row>
    <row r="466" spans="2:10" ht="38.25">
      <c r="B466" s="87" t="s">
        <v>249</v>
      </c>
      <c r="C466" s="122"/>
      <c r="D466" s="80" t="s">
        <v>731</v>
      </c>
      <c r="E466" s="80" t="s">
        <v>733</v>
      </c>
      <c r="F466" s="121" t="s">
        <v>618</v>
      </c>
      <c r="G466" s="35"/>
      <c r="H466" s="80"/>
      <c r="I466" s="187">
        <f>I467+I470+I473</f>
        <v>115.5</v>
      </c>
      <c r="J466" s="187">
        <f>J467+J470+J473</f>
        <v>115.5</v>
      </c>
    </row>
    <row r="467" spans="2:10" ht="12.75">
      <c r="B467" s="96" t="s">
        <v>775</v>
      </c>
      <c r="C467" s="120"/>
      <c r="D467" s="80" t="s">
        <v>731</v>
      </c>
      <c r="E467" s="80" t="s">
        <v>733</v>
      </c>
      <c r="F467" s="121" t="s">
        <v>618</v>
      </c>
      <c r="G467" s="80" t="s">
        <v>776</v>
      </c>
      <c r="H467" s="80"/>
      <c r="I467" s="187">
        <f t="shared" si="45"/>
        <v>38.5</v>
      </c>
      <c r="J467" s="187">
        <f t="shared" si="45"/>
        <v>38.5</v>
      </c>
    </row>
    <row r="468" spans="2:10" ht="12.75">
      <c r="B468" s="96" t="s">
        <v>777</v>
      </c>
      <c r="C468" s="120"/>
      <c r="D468" s="80" t="s">
        <v>731</v>
      </c>
      <c r="E468" s="80" t="s">
        <v>733</v>
      </c>
      <c r="F468" s="121" t="s">
        <v>618</v>
      </c>
      <c r="G468" s="80" t="s">
        <v>778</v>
      </c>
      <c r="H468" s="80"/>
      <c r="I468" s="187">
        <f t="shared" si="45"/>
        <v>38.5</v>
      </c>
      <c r="J468" s="187">
        <f t="shared" si="45"/>
        <v>38.5</v>
      </c>
    </row>
    <row r="469" spans="2:10" ht="12.75">
      <c r="B469" s="87" t="s">
        <v>762</v>
      </c>
      <c r="C469" s="80"/>
      <c r="D469" s="80" t="s">
        <v>731</v>
      </c>
      <c r="E469" s="80" t="s">
        <v>733</v>
      </c>
      <c r="F469" s="121" t="s">
        <v>618</v>
      </c>
      <c r="G469" s="80" t="s">
        <v>778</v>
      </c>
      <c r="H469" s="80">
        <v>2</v>
      </c>
      <c r="I469" s="187">
        <v>38.5</v>
      </c>
      <c r="J469" s="187">
        <v>38.5</v>
      </c>
    </row>
    <row r="470" spans="2:10" ht="12.75">
      <c r="B470" s="87" t="s">
        <v>522</v>
      </c>
      <c r="C470" s="80"/>
      <c r="D470" s="80" t="s">
        <v>731</v>
      </c>
      <c r="E470" s="80" t="s">
        <v>733</v>
      </c>
      <c r="F470" s="121" t="s">
        <v>618</v>
      </c>
      <c r="G470" s="80" t="s">
        <v>615</v>
      </c>
      <c r="H470" s="80"/>
      <c r="I470" s="187">
        <f>I471</f>
        <v>47</v>
      </c>
      <c r="J470" s="187">
        <f>J471</f>
        <v>47</v>
      </c>
    </row>
    <row r="471" spans="2:10" ht="12.75">
      <c r="B471" s="87" t="s">
        <v>139</v>
      </c>
      <c r="C471" s="80"/>
      <c r="D471" s="80" t="s">
        <v>731</v>
      </c>
      <c r="E471" s="80" t="s">
        <v>733</v>
      </c>
      <c r="F471" s="121" t="s">
        <v>618</v>
      </c>
      <c r="G471" s="80" t="s">
        <v>138</v>
      </c>
      <c r="H471" s="80"/>
      <c r="I471" s="187">
        <f>I472</f>
        <v>47</v>
      </c>
      <c r="J471" s="187">
        <f>J472</f>
        <v>47</v>
      </c>
    </row>
    <row r="472" spans="2:10" ht="12.75">
      <c r="B472" s="87" t="s">
        <v>762</v>
      </c>
      <c r="C472" s="80"/>
      <c r="D472" s="80" t="s">
        <v>731</v>
      </c>
      <c r="E472" s="80" t="s">
        <v>733</v>
      </c>
      <c r="F472" s="121" t="s">
        <v>618</v>
      </c>
      <c r="G472" s="80" t="s">
        <v>138</v>
      </c>
      <c r="H472" s="80">
        <v>2</v>
      </c>
      <c r="I472" s="187">
        <v>47</v>
      </c>
      <c r="J472" s="187">
        <v>47</v>
      </c>
    </row>
    <row r="473" spans="2:10" ht="25.5">
      <c r="B473" s="87" t="s">
        <v>13</v>
      </c>
      <c r="C473" s="80"/>
      <c r="D473" s="80" t="s">
        <v>731</v>
      </c>
      <c r="E473" s="80" t="s">
        <v>733</v>
      </c>
      <c r="F473" s="121" t="s">
        <v>618</v>
      </c>
      <c r="G473" s="80" t="s">
        <v>14</v>
      </c>
      <c r="H473" s="80"/>
      <c r="I473" s="187">
        <f>I474</f>
        <v>30</v>
      </c>
      <c r="J473" s="187">
        <f>J474</f>
        <v>30</v>
      </c>
    </row>
    <row r="474" spans="2:10" ht="12.75">
      <c r="B474" s="87" t="s">
        <v>210</v>
      </c>
      <c r="C474" s="80"/>
      <c r="D474" s="80" t="s">
        <v>731</v>
      </c>
      <c r="E474" s="80" t="s">
        <v>733</v>
      </c>
      <c r="F474" s="121" t="s">
        <v>618</v>
      </c>
      <c r="G474" s="80" t="s">
        <v>211</v>
      </c>
      <c r="H474" s="80"/>
      <c r="I474" s="187">
        <f>I475</f>
        <v>30</v>
      </c>
      <c r="J474" s="187">
        <f>J475</f>
        <v>30</v>
      </c>
    </row>
    <row r="475" spans="2:10" ht="12.75">
      <c r="B475" s="87" t="s">
        <v>762</v>
      </c>
      <c r="C475" s="80"/>
      <c r="D475" s="80" t="s">
        <v>731</v>
      </c>
      <c r="E475" s="80" t="s">
        <v>733</v>
      </c>
      <c r="F475" s="121" t="s">
        <v>618</v>
      </c>
      <c r="G475" s="80" t="s">
        <v>211</v>
      </c>
      <c r="H475" s="80">
        <v>2</v>
      </c>
      <c r="I475" s="187">
        <v>30</v>
      </c>
      <c r="J475" s="187">
        <v>30</v>
      </c>
    </row>
    <row r="476" spans="2:10" ht="25.5">
      <c r="B476" s="87" t="s">
        <v>681</v>
      </c>
      <c r="C476" s="122"/>
      <c r="D476" s="80" t="s">
        <v>731</v>
      </c>
      <c r="E476" s="80" t="s">
        <v>733</v>
      </c>
      <c r="F476" s="121" t="s">
        <v>281</v>
      </c>
      <c r="G476" s="80"/>
      <c r="H476" s="80"/>
      <c r="I476" s="187">
        <f aca="true" t="shared" si="46" ref="I476:J478">I477</f>
        <v>528.2</v>
      </c>
      <c r="J476" s="187">
        <f t="shared" si="46"/>
        <v>450.6</v>
      </c>
    </row>
    <row r="477" spans="2:10" ht="25.5">
      <c r="B477" s="87" t="s">
        <v>682</v>
      </c>
      <c r="C477" s="122"/>
      <c r="D477" s="80" t="s">
        <v>731</v>
      </c>
      <c r="E477" s="80" t="s">
        <v>733</v>
      </c>
      <c r="F477" s="121" t="s">
        <v>282</v>
      </c>
      <c r="G477" s="80"/>
      <c r="H477" s="80"/>
      <c r="I477" s="187">
        <f t="shared" si="46"/>
        <v>528.2</v>
      </c>
      <c r="J477" s="187">
        <f t="shared" si="46"/>
        <v>450.6</v>
      </c>
    </row>
    <row r="478" spans="2:10" ht="12.75">
      <c r="B478" s="87" t="s">
        <v>522</v>
      </c>
      <c r="C478" s="122"/>
      <c r="D478" s="80" t="s">
        <v>731</v>
      </c>
      <c r="E478" s="80" t="s">
        <v>733</v>
      </c>
      <c r="F478" s="121" t="s">
        <v>282</v>
      </c>
      <c r="G478" s="80" t="s">
        <v>615</v>
      </c>
      <c r="H478" s="80"/>
      <c r="I478" s="187">
        <f t="shared" si="46"/>
        <v>528.2</v>
      </c>
      <c r="J478" s="187">
        <f t="shared" si="46"/>
        <v>450.6</v>
      </c>
    </row>
    <row r="479" spans="2:10" ht="12.75">
      <c r="B479" s="87" t="s">
        <v>139</v>
      </c>
      <c r="C479" s="122"/>
      <c r="D479" s="80" t="s">
        <v>731</v>
      </c>
      <c r="E479" s="80" t="s">
        <v>733</v>
      </c>
      <c r="F479" s="121" t="s">
        <v>282</v>
      </c>
      <c r="G479" s="80" t="s">
        <v>138</v>
      </c>
      <c r="H479" s="80"/>
      <c r="I479" s="187">
        <f>I480</f>
        <v>528.2</v>
      </c>
      <c r="J479" s="187">
        <f>J480</f>
        <v>450.6</v>
      </c>
    </row>
    <row r="480" spans="2:10" ht="12.75">
      <c r="B480" s="87" t="s">
        <v>134</v>
      </c>
      <c r="C480" s="80"/>
      <c r="D480" s="80" t="s">
        <v>731</v>
      </c>
      <c r="E480" s="80" t="s">
        <v>733</v>
      </c>
      <c r="F480" s="121" t="s">
        <v>282</v>
      </c>
      <c r="G480" s="80" t="s">
        <v>133</v>
      </c>
      <c r="H480" s="80"/>
      <c r="I480" s="187">
        <f>I481</f>
        <v>528.2</v>
      </c>
      <c r="J480" s="187">
        <f>J481</f>
        <v>450.6</v>
      </c>
    </row>
    <row r="481" spans="2:10" ht="12.75">
      <c r="B481" s="87" t="s">
        <v>762</v>
      </c>
      <c r="C481" s="80"/>
      <c r="D481" s="80" t="s">
        <v>731</v>
      </c>
      <c r="E481" s="80" t="s">
        <v>733</v>
      </c>
      <c r="F481" s="121" t="s">
        <v>282</v>
      </c>
      <c r="G481" s="80" t="s">
        <v>133</v>
      </c>
      <c r="H481" s="80">
        <v>2</v>
      </c>
      <c r="I481" s="187">
        <v>528.2</v>
      </c>
      <c r="J481" s="187">
        <v>450.6</v>
      </c>
    </row>
    <row r="482" spans="2:10" ht="12.75">
      <c r="B482" s="87" t="s">
        <v>365</v>
      </c>
      <c r="C482" s="122"/>
      <c r="D482" s="80" t="s">
        <v>731</v>
      </c>
      <c r="E482" s="80" t="s">
        <v>734</v>
      </c>
      <c r="F482" s="80"/>
      <c r="G482" s="80"/>
      <c r="H482" s="80"/>
      <c r="I482" s="187">
        <f>I483</f>
        <v>5709.3</v>
      </c>
      <c r="J482" s="187">
        <f>J483</f>
        <v>6502.700000000001</v>
      </c>
    </row>
    <row r="483" spans="2:10" ht="12.75">
      <c r="B483" s="96" t="s">
        <v>764</v>
      </c>
      <c r="C483" s="123"/>
      <c r="D483" s="121">
        <v>1000</v>
      </c>
      <c r="E483" s="121">
        <v>1004</v>
      </c>
      <c r="F483" s="121" t="s">
        <v>765</v>
      </c>
      <c r="G483" s="79"/>
      <c r="H483" s="79"/>
      <c r="I483" s="186">
        <f>I484+I496+I500+I504+I488+I492</f>
        <v>5709.3</v>
      </c>
      <c r="J483" s="186">
        <f>J484+J496+J500+J504+J488+J492</f>
        <v>6502.700000000001</v>
      </c>
    </row>
    <row r="484" spans="2:10" ht="25.5">
      <c r="B484" s="96" t="s">
        <v>268</v>
      </c>
      <c r="C484" s="120"/>
      <c r="D484" s="121">
        <v>1000</v>
      </c>
      <c r="E484" s="121">
        <v>1004</v>
      </c>
      <c r="F484" s="121" t="s">
        <v>619</v>
      </c>
      <c r="G484" s="79"/>
      <c r="H484" s="79"/>
      <c r="I484" s="186">
        <f aca="true" t="shared" si="47" ref="I484:J486">I485</f>
        <v>90.9</v>
      </c>
      <c r="J484" s="186">
        <f t="shared" si="47"/>
        <v>94.5</v>
      </c>
    </row>
    <row r="485" spans="2:10" ht="12.75">
      <c r="B485" s="87" t="s">
        <v>522</v>
      </c>
      <c r="C485" s="122"/>
      <c r="D485" s="121">
        <v>1000</v>
      </c>
      <c r="E485" s="121">
        <v>1004</v>
      </c>
      <c r="F485" s="121" t="s">
        <v>619</v>
      </c>
      <c r="G485" s="80" t="s">
        <v>615</v>
      </c>
      <c r="H485" s="79"/>
      <c r="I485" s="189">
        <f t="shared" si="47"/>
        <v>90.9</v>
      </c>
      <c r="J485" s="189">
        <f t="shared" si="47"/>
        <v>94.5</v>
      </c>
    </row>
    <row r="486" spans="2:10" ht="12.75">
      <c r="B486" s="87" t="s">
        <v>814</v>
      </c>
      <c r="C486" s="122"/>
      <c r="D486" s="121">
        <v>1000</v>
      </c>
      <c r="E486" s="121">
        <v>1004</v>
      </c>
      <c r="F486" s="121" t="s">
        <v>619</v>
      </c>
      <c r="G486" s="80" t="s">
        <v>213</v>
      </c>
      <c r="H486" s="80"/>
      <c r="I486" s="187">
        <f t="shared" si="47"/>
        <v>90.9</v>
      </c>
      <c r="J486" s="187">
        <f t="shared" si="47"/>
        <v>94.5</v>
      </c>
    </row>
    <row r="487" spans="2:10" ht="12.75">
      <c r="B487" s="87" t="s">
        <v>740</v>
      </c>
      <c r="C487" s="128"/>
      <c r="D487" s="121">
        <v>1000</v>
      </c>
      <c r="E487" s="121">
        <v>1004</v>
      </c>
      <c r="F487" s="121" t="s">
        <v>619</v>
      </c>
      <c r="G487" s="80" t="s">
        <v>213</v>
      </c>
      <c r="H487" s="80" t="s">
        <v>757</v>
      </c>
      <c r="I487" s="191">
        <v>90.9</v>
      </c>
      <c r="J487" s="191">
        <v>94.5</v>
      </c>
    </row>
    <row r="488" spans="2:10" ht="41.25" customHeight="1">
      <c r="B488" s="96" t="s">
        <v>269</v>
      </c>
      <c r="C488" s="120"/>
      <c r="D488" s="121">
        <v>1000</v>
      </c>
      <c r="E488" s="121">
        <v>1004</v>
      </c>
      <c r="F488" s="121" t="s">
        <v>620</v>
      </c>
      <c r="G488" s="79"/>
      <c r="H488" s="79"/>
      <c r="I488" s="186">
        <f aca="true" t="shared" si="48" ref="I488:J490">I489</f>
        <v>1027.7</v>
      </c>
      <c r="J488" s="186">
        <f t="shared" si="48"/>
        <v>1080.1</v>
      </c>
    </row>
    <row r="489" spans="2:10" ht="12.75">
      <c r="B489" s="87" t="s">
        <v>522</v>
      </c>
      <c r="C489" s="122"/>
      <c r="D489" s="121">
        <v>1000</v>
      </c>
      <c r="E489" s="121">
        <v>1004</v>
      </c>
      <c r="F489" s="121" t="s">
        <v>620</v>
      </c>
      <c r="G489" s="80" t="s">
        <v>615</v>
      </c>
      <c r="H489" s="79"/>
      <c r="I489" s="189">
        <f t="shared" si="48"/>
        <v>1027.7</v>
      </c>
      <c r="J489" s="189">
        <f t="shared" si="48"/>
        <v>1080.1</v>
      </c>
    </row>
    <row r="490" spans="2:10" ht="12.75">
      <c r="B490" s="87" t="s">
        <v>139</v>
      </c>
      <c r="C490" s="122"/>
      <c r="D490" s="121">
        <v>1000</v>
      </c>
      <c r="E490" s="121">
        <v>1004</v>
      </c>
      <c r="F490" s="121" t="s">
        <v>620</v>
      </c>
      <c r="G490" s="80" t="s">
        <v>138</v>
      </c>
      <c r="H490" s="79"/>
      <c r="I490" s="189">
        <f t="shared" si="48"/>
        <v>1027.7</v>
      </c>
      <c r="J490" s="189">
        <f t="shared" si="48"/>
        <v>1080.1</v>
      </c>
    </row>
    <row r="491" spans="2:10" ht="12.75">
      <c r="B491" s="87" t="s">
        <v>739</v>
      </c>
      <c r="C491" s="128"/>
      <c r="D491" s="121">
        <v>1000</v>
      </c>
      <c r="E491" s="121">
        <v>1004</v>
      </c>
      <c r="F491" s="121" t="s">
        <v>620</v>
      </c>
      <c r="G491" s="80" t="s">
        <v>138</v>
      </c>
      <c r="H491" s="80">
        <v>3</v>
      </c>
      <c r="I491" s="191">
        <v>1027.7</v>
      </c>
      <c r="J491" s="191">
        <v>1080.1</v>
      </c>
    </row>
    <row r="492" spans="2:10" ht="51">
      <c r="B492" s="87" t="s">
        <v>121</v>
      </c>
      <c r="C492" s="128"/>
      <c r="D492" s="121">
        <v>1000</v>
      </c>
      <c r="E492" s="121">
        <v>1004</v>
      </c>
      <c r="F492" s="121" t="s">
        <v>122</v>
      </c>
      <c r="G492" s="80"/>
      <c r="H492" s="80"/>
      <c r="I492" s="187">
        <f aca="true" t="shared" si="49" ref="I492:J494">I493</f>
        <v>69.5</v>
      </c>
      <c r="J492" s="187">
        <f t="shared" si="49"/>
        <v>72.6</v>
      </c>
    </row>
    <row r="493" spans="2:10" ht="25.5">
      <c r="B493" s="87" t="s">
        <v>13</v>
      </c>
      <c r="C493" s="121"/>
      <c r="D493" s="121">
        <v>1000</v>
      </c>
      <c r="E493" s="121">
        <v>1004</v>
      </c>
      <c r="F493" s="121" t="s">
        <v>122</v>
      </c>
      <c r="G493" s="80" t="s">
        <v>14</v>
      </c>
      <c r="H493" s="79"/>
      <c r="I493" s="189">
        <f t="shared" si="49"/>
        <v>69.5</v>
      </c>
      <c r="J493" s="189">
        <f t="shared" si="49"/>
        <v>72.6</v>
      </c>
    </row>
    <row r="494" spans="2:10" ht="12.75">
      <c r="B494" s="87" t="s">
        <v>210</v>
      </c>
      <c r="C494" s="121"/>
      <c r="D494" s="121">
        <v>1000</v>
      </c>
      <c r="E494" s="121">
        <v>1004</v>
      </c>
      <c r="F494" s="121" t="s">
        <v>122</v>
      </c>
      <c r="G494" s="80" t="s">
        <v>211</v>
      </c>
      <c r="H494" s="79"/>
      <c r="I494" s="189">
        <f t="shared" si="49"/>
        <v>69.5</v>
      </c>
      <c r="J494" s="189">
        <f t="shared" si="49"/>
        <v>72.6</v>
      </c>
    </row>
    <row r="495" spans="2:10" ht="12.75">
      <c r="B495" s="87" t="s">
        <v>739</v>
      </c>
      <c r="C495" s="121"/>
      <c r="D495" s="121">
        <v>1000</v>
      </c>
      <c r="E495" s="121">
        <v>1004</v>
      </c>
      <c r="F495" s="121" t="s">
        <v>122</v>
      </c>
      <c r="G495" s="80" t="s">
        <v>211</v>
      </c>
      <c r="H495" s="80">
        <v>3</v>
      </c>
      <c r="I495" s="191">
        <v>69.5</v>
      </c>
      <c r="J495" s="191">
        <v>72.6</v>
      </c>
    </row>
    <row r="496" spans="2:10" ht="63.75">
      <c r="B496" s="96" t="s">
        <v>270</v>
      </c>
      <c r="C496" s="120"/>
      <c r="D496" s="121">
        <v>1000</v>
      </c>
      <c r="E496" s="121">
        <v>1004</v>
      </c>
      <c r="F496" s="121" t="s">
        <v>621</v>
      </c>
      <c r="G496" s="79"/>
      <c r="H496" s="79"/>
      <c r="I496" s="186">
        <f aca="true" t="shared" si="50" ref="I496:J498">I497</f>
        <v>14.4</v>
      </c>
      <c r="J496" s="186">
        <f t="shared" si="50"/>
        <v>18</v>
      </c>
    </row>
    <row r="497" spans="2:10" ht="12.75">
      <c r="B497" s="87" t="s">
        <v>522</v>
      </c>
      <c r="C497" s="122"/>
      <c r="D497" s="121">
        <v>1000</v>
      </c>
      <c r="E497" s="121">
        <v>1004</v>
      </c>
      <c r="F497" s="121" t="s">
        <v>621</v>
      </c>
      <c r="G497" s="80" t="s">
        <v>615</v>
      </c>
      <c r="H497" s="80"/>
      <c r="I497" s="187">
        <f t="shared" si="50"/>
        <v>14.4</v>
      </c>
      <c r="J497" s="187">
        <f t="shared" si="50"/>
        <v>18</v>
      </c>
    </row>
    <row r="498" spans="2:10" ht="12.75">
      <c r="B498" s="87" t="s">
        <v>139</v>
      </c>
      <c r="C498" s="122"/>
      <c r="D498" s="121">
        <v>1000</v>
      </c>
      <c r="E498" s="121">
        <v>1004</v>
      </c>
      <c r="F498" s="121" t="s">
        <v>621</v>
      </c>
      <c r="G498" s="80" t="s">
        <v>138</v>
      </c>
      <c r="H498" s="80"/>
      <c r="I498" s="187">
        <f t="shared" si="50"/>
        <v>14.4</v>
      </c>
      <c r="J498" s="187">
        <f t="shared" si="50"/>
        <v>18</v>
      </c>
    </row>
    <row r="499" spans="2:10" ht="12.75">
      <c r="B499" s="87" t="s">
        <v>739</v>
      </c>
      <c r="C499" s="128"/>
      <c r="D499" s="121">
        <v>1000</v>
      </c>
      <c r="E499" s="121">
        <v>1004</v>
      </c>
      <c r="F499" s="121" t="s">
        <v>621</v>
      </c>
      <c r="G499" s="80" t="s">
        <v>138</v>
      </c>
      <c r="H499" s="80">
        <v>3</v>
      </c>
      <c r="I499" s="191">
        <v>14.4</v>
      </c>
      <c r="J499" s="191">
        <v>18</v>
      </c>
    </row>
    <row r="500" spans="2:10" ht="25.5">
      <c r="B500" s="96" t="s">
        <v>271</v>
      </c>
      <c r="C500" s="120"/>
      <c r="D500" s="121">
        <v>1000</v>
      </c>
      <c r="E500" s="121">
        <v>1004</v>
      </c>
      <c r="F500" s="121" t="s">
        <v>622</v>
      </c>
      <c r="G500" s="79"/>
      <c r="H500" s="79"/>
      <c r="I500" s="186">
        <f aca="true" t="shared" si="51" ref="I500:J502">I501</f>
        <v>4406.8</v>
      </c>
      <c r="J500" s="186">
        <f t="shared" si="51"/>
        <v>5087.5</v>
      </c>
    </row>
    <row r="501" spans="2:10" ht="12.75">
      <c r="B501" s="87" t="s">
        <v>522</v>
      </c>
      <c r="C501" s="122"/>
      <c r="D501" s="121">
        <v>1000</v>
      </c>
      <c r="E501" s="121">
        <v>1004</v>
      </c>
      <c r="F501" s="121" t="s">
        <v>622</v>
      </c>
      <c r="G501" s="80" t="s">
        <v>615</v>
      </c>
      <c r="H501" s="80"/>
      <c r="I501" s="187">
        <f t="shared" si="51"/>
        <v>4406.8</v>
      </c>
      <c r="J501" s="187">
        <f t="shared" si="51"/>
        <v>5087.5</v>
      </c>
    </row>
    <row r="502" spans="2:10" ht="12.75">
      <c r="B502" s="87" t="s">
        <v>814</v>
      </c>
      <c r="C502" s="122"/>
      <c r="D502" s="121">
        <v>1000</v>
      </c>
      <c r="E502" s="121">
        <v>1004</v>
      </c>
      <c r="F502" s="121" t="s">
        <v>622</v>
      </c>
      <c r="G502" s="80" t="s">
        <v>213</v>
      </c>
      <c r="H502" s="80"/>
      <c r="I502" s="187">
        <f t="shared" si="51"/>
        <v>4406.8</v>
      </c>
      <c r="J502" s="187">
        <f t="shared" si="51"/>
        <v>5087.5</v>
      </c>
    </row>
    <row r="503" spans="2:10" ht="12.75">
      <c r="B503" s="87" t="s">
        <v>739</v>
      </c>
      <c r="C503" s="128"/>
      <c r="D503" s="121">
        <v>1000</v>
      </c>
      <c r="E503" s="121">
        <v>1004</v>
      </c>
      <c r="F503" s="121" t="s">
        <v>622</v>
      </c>
      <c r="G503" s="80" t="s">
        <v>213</v>
      </c>
      <c r="H503" s="80">
        <v>3</v>
      </c>
      <c r="I503" s="191">
        <v>4406.8</v>
      </c>
      <c r="J503" s="191">
        <v>5087.5</v>
      </c>
    </row>
    <row r="504" spans="2:10" ht="38.25">
      <c r="B504" s="96" t="s">
        <v>272</v>
      </c>
      <c r="C504" s="120"/>
      <c r="D504" s="121">
        <v>1000</v>
      </c>
      <c r="E504" s="121">
        <v>1004</v>
      </c>
      <c r="F504" s="121" t="s">
        <v>623</v>
      </c>
      <c r="G504" s="80"/>
      <c r="H504" s="80"/>
      <c r="I504" s="187">
        <f aca="true" t="shared" si="52" ref="I504:J506">I505</f>
        <v>100</v>
      </c>
      <c r="J504" s="187">
        <f t="shared" si="52"/>
        <v>150</v>
      </c>
    </row>
    <row r="505" spans="2:10" ht="12.75">
      <c r="B505" s="87" t="s">
        <v>522</v>
      </c>
      <c r="C505" s="122"/>
      <c r="D505" s="121">
        <v>1000</v>
      </c>
      <c r="E505" s="121">
        <v>1004</v>
      </c>
      <c r="F505" s="121" t="s">
        <v>623</v>
      </c>
      <c r="G505" s="80" t="s">
        <v>615</v>
      </c>
      <c r="H505" s="80"/>
      <c r="I505" s="187">
        <f t="shared" si="52"/>
        <v>100</v>
      </c>
      <c r="J505" s="187">
        <f t="shared" si="52"/>
        <v>150</v>
      </c>
    </row>
    <row r="506" spans="2:10" ht="12.75">
      <c r="B506" s="87" t="s">
        <v>814</v>
      </c>
      <c r="C506" s="122"/>
      <c r="D506" s="121">
        <v>1000</v>
      </c>
      <c r="E506" s="121">
        <v>1004</v>
      </c>
      <c r="F506" s="121" t="s">
        <v>623</v>
      </c>
      <c r="G506" s="80" t="s">
        <v>213</v>
      </c>
      <c r="H506" s="80"/>
      <c r="I506" s="187">
        <f t="shared" si="52"/>
        <v>100</v>
      </c>
      <c r="J506" s="187">
        <f t="shared" si="52"/>
        <v>150</v>
      </c>
    </row>
    <row r="507" spans="2:10" ht="12.75">
      <c r="B507" s="87" t="s">
        <v>739</v>
      </c>
      <c r="C507" s="128"/>
      <c r="D507" s="121">
        <v>1000</v>
      </c>
      <c r="E507" s="121">
        <v>1004</v>
      </c>
      <c r="F507" s="121" t="s">
        <v>623</v>
      </c>
      <c r="G507" s="80" t="s">
        <v>213</v>
      </c>
      <c r="H507" s="80">
        <v>3</v>
      </c>
      <c r="I507" s="191">
        <v>100</v>
      </c>
      <c r="J507" s="191">
        <v>150</v>
      </c>
    </row>
    <row r="508" spans="2:10" ht="12.75">
      <c r="B508" s="87" t="s">
        <v>356</v>
      </c>
      <c r="C508" s="122"/>
      <c r="D508" s="80" t="s">
        <v>731</v>
      </c>
      <c r="E508" s="80" t="s">
        <v>735</v>
      </c>
      <c r="F508" s="80"/>
      <c r="G508" s="80"/>
      <c r="H508" s="80"/>
      <c r="I508" s="186">
        <f>I509</f>
        <v>910.8</v>
      </c>
      <c r="J508" s="186">
        <f>J509</f>
        <v>910.8</v>
      </c>
    </row>
    <row r="509" spans="2:10" ht="12.75">
      <c r="B509" s="96" t="s">
        <v>764</v>
      </c>
      <c r="C509" s="123"/>
      <c r="D509" s="80" t="s">
        <v>731</v>
      </c>
      <c r="E509" s="80" t="s">
        <v>735</v>
      </c>
      <c r="F509" s="121" t="s">
        <v>765</v>
      </c>
      <c r="G509" s="80"/>
      <c r="H509" s="80"/>
      <c r="I509" s="186">
        <f>I510</f>
        <v>910.8</v>
      </c>
      <c r="J509" s="186">
        <f>J510</f>
        <v>910.8</v>
      </c>
    </row>
    <row r="510" spans="2:10" ht="25.5">
      <c r="B510" s="87" t="s">
        <v>273</v>
      </c>
      <c r="C510" s="122"/>
      <c r="D510" s="80" t="s">
        <v>731</v>
      </c>
      <c r="E510" s="80" t="s">
        <v>735</v>
      </c>
      <c r="F510" s="80" t="s">
        <v>624</v>
      </c>
      <c r="G510" s="80"/>
      <c r="H510" s="80"/>
      <c r="I510" s="186">
        <f>I511+I515</f>
        <v>910.8</v>
      </c>
      <c r="J510" s="186">
        <f>J511+J515</f>
        <v>910.8</v>
      </c>
    </row>
    <row r="511" spans="2:10" ht="38.25">
      <c r="B511" s="87" t="s">
        <v>768</v>
      </c>
      <c r="C511" s="122"/>
      <c r="D511" s="80" t="s">
        <v>731</v>
      </c>
      <c r="E511" s="80" t="s">
        <v>735</v>
      </c>
      <c r="F511" s="80" t="s">
        <v>624</v>
      </c>
      <c r="G511" s="80" t="s">
        <v>640</v>
      </c>
      <c r="H511" s="80"/>
      <c r="I511" s="186">
        <f>I512</f>
        <v>698.9</v>
      </c>
      <c r="J511" s="186">
        <f>J512</f>
        <v>698.9</v>
      </c>
    </row>
    <row r="512" spans="2:10" ht="12.75">
      <c r="B512" s="87" t="s">
        <v>769</v>
      </c>
      <c r="C512" s="122"/>
      <c r="D512" s="80" t="s">
        <v>731</v>
      </c>
      <c r="E512" s="80" t="s">
        <v>735</v>
      </c>
      <c r="F512" s="80" t="s">
        <v>624</v>
      </c>
      <c r="G512" s="80" t="s">
        <v>770</v>
      </c>
      <c r="H512" s="80"/>
      <c r="I512" s="186">
        <f>I513+I514</f>
        <v>698.9</v>
      </c>
      <c r="J512" s="186">
        <f>J513+J514</f>
        <v>698.9</v>
      </c>
    </row>
    <row r="513" spans="2:10" ht="12.75">
      <c r="B513" s="87" t="s">
        <v>762</v>
      </c>
      <c r="C513" s="122"/>
      <c r="D513" s="80" t="s">
        <v>731</v>
      </c>
      <c r="E513" s="80" t="s">
        <v>735</v>
      </c>
      <c r="F513" s="80" t="s">
        <v>624</v>
      </c>
      <c r="G513" s="80" t="s">
        <v>770</v>
      </c>
      <c r="H513" s="80" t="s">
        <v>751</v>
      </c>
      <c r="I513" s="186">
        <v>46.9</v>
      </c>
      <c r="J513" s="186">
        <v>46.9</v>
      </c>
    </row>
    <row r="514" spans="2:10" ht="12.75">
      <c r="B514" s="87" t="s">
        <v>739</v>
      </c>
      <c r="C514" s="122"/>
      <c r="D514" s="80" t="s">
        <v>731</v>
      </c>
      <c r="E514" s="80" t="s">
        <v>735</v>
      </c>
      <c r="F514" s="80" t="s">
        <v>624</v>
      </c>
      <c r="G514" s="80" t="s">
        <v>770</v>
      </c>
      <c r="H514" s="80">
        <v>3</v>
      </c>
      <c r="I514" s="186">
        <v>652</v>
      </c>
      <c r="J514" s="186">
        <v>652</v>
      </c>
    </row>
    <row r="515" spans="2:10" ht="12.75">
      <c r="B515" s="96" t="s">
        <v>775</v>
      </c>
      <c r="C515" s="120"/>
      <c r="D515" s="80" t="s">
        <v>731</v>
      </c>
      <c r="E515" s="80" t="s">
        <v>735</v>
      </c>
      <c r="F515" s="80" t="s">
        <v>624</v>
      </c>
      <c r="G515" s="80" t="s">
        <v>776</v>
      </c>
      <c r="H515" s="80"/>
      <c r="I515" s="186">
        <f>I516</f>
        <v>211.9</v>
      </c>
      <c r="J515" s="186">
        <f>J516</f>
        <v>211.9</v>
      </c>
    </row>
    <row r="516" spans="2:10" ht="12.75">
      <c r="B516" s="96" t="s">
        <v>777</v>
      </c>
      <c r="C516" s="120"/>
      <c r="D516" s="80" t="s">
        <v>731</v>
      </c>
      <c r="E516" s="80" t="s">
        <v>735</v>
      </c>
      <c r="F516" s="80" t="s">
        <v>624</v>
      </c>
      <c r="G516" s="80" t="s">
        <v>778</v>
      </c>
      <c r="H516" s="80"/>
      <c r="I516" s="186">
        <f>I517</f>
        <v>211.9</v>
      </c>
      <c r="J516" s="186">
        <f>J517</f>
        <v>211.9</v>
      </c>
    </row>
    <row r="517" spans="2:10" ht="12.75">
      <c r="B517" s="87" t="s">
        <v>739</v>
      </c>
      <c r="C517" s="122"/>
      <c r="D517" s="80" t="s">
        <v>731</v>
      </c>
      <c r="E517" s="80" t="s">
        <v>735</v>
      </c>
      <c r="F517" s="80" t="s">
        <v>624</v>
      </c>
      <c r="G517" s="80" t="s">
        <v>778</v>
      </c>
      <c r="H517" s="80">
        <v>3</v>
      </c>
      <c r="I517" s="186">
        <v>211.9</v>
      </c>
      <c r="J517" s="186">
        <v>211.9</v>
      </c>
    </row>
    <row r="518" spans="2:10" ht="12.75">
      <c r="B518" s="87" t="s">
        <v>364</v>
      </c>
      <c r="C518" s="122"/>
      <c r="D518" s="80" t="s">
        <v>736</v>
      </c>
      <c r="E518" s="80"/>
      <c r="F518" s="80"/>
      <c r="G518" s="80"/>
      <c r="H518" s="80"/>
      <c r="I518" s="186">
        <f aca="true" t="shared" si="53" ref="I518:J523">I519</f>
        <v>120</v>
      </c>
      <c r="J518" s="186">
        <f t="shared" si="53"/>
        <v>126</v>
      </c>
    </row>
    <row r="519" spans="2:10" ht="12.75">
      <c r="B519" s="87" t="s">
        <v>316</v>
      </c>
      <c r="C519" s="122"/>
      <c r="D519" s="80" t="s">
        <v>736</v>
      </c>
      <c r="E519" s="80" t="s">
        <v>315</v>
      </c>
      <c r="F519" s="80"/>
      <c r="G519" s="80"/>
      <c r="H519" s="80"/>
      <c r="I519" s="186">
        <f t="shared" si="53"/>
        <v>120</v>
      </c>
      <c r="J519" s="186">
        <f t="shared" si="53"/>
        <v>126</v>
      </c>
    </row>
    <row r="520" spans="2:10" ht="25.5">
      <c r="B520" s="87" t="s">
        <v>491</v>
      </c>
      <c r="C520" s="122"/>
      <c r="D520" s="80" t="s">
        <v>736</v>
      </c>
      <c r="E520" s="80" t="s">
        <v>315</v>
      </c>
      <c r="F520" s="80" t="s">
        <v>626</v>
      </c>
      <c r="G520" s="80"/>
      <c r="H520" s="80"/>
      <c r="I520" s="186">
        <f t="shared" si="53"/>
        <v>120</v>
      </c>
      <c r="J520" s="186">
        <f t="shared" si="53"/>
        <v>126</v>
      </c>
    </row>
    <row r="521" spans="2:10" ht="25.5">
      <c r="B521" s="96" t="s">
        <v>492</v>
      </c>
      <c r="C521" s="123"/>
      <c r="D521" s="80" t="s">
        <v>736</v>
      </c>
      <c r="E521" s="80" t="s">
        <v>315</v>
      </c>
      <c r="F521" s="80" t="s">
        <v>628</v>
      </c>
      <c r="G521" s="35"/>
      <c r="H521" s="80"/>
      <c r="I521" s="186">
        <f t="shared" si="53"/>
        <v>120</v>
      </c>
      <c r="J521" s="186">
        <f t="shared" si="53"/>
        <v>126</v>
      </c>
    </row>
    <row r="522" spans="2:10" ht="12.75">
      <c r="B522" s="96" t="s">
        <v>775</v>
      </c>
      <c r="C522" s="120"/>
      <c r="D522" s="80" t="s">
        <v>736</v>
      </c>
      <c r="E522" s="80" t="s">
        <v>315</v>
      </c>
      <c r="F522" s="80" t="s">
        <v>628</v>
      </c>
      <c r="G522" s="80" t="s">
        <v>776</v>
      </c>
      <c r="H522" s="80"/>
      <c r="I522" s="187">
        <f t="shared" si="53"/>
        <v>120</v>
      </c>
      <c r="J522" s="187">
        <f t="shared" si="53"/>
        <v>126</v>
      </c>
    </row>
    <row r="523" spans="2:10" ht="12.75">
      <c r="B523" s="96" t="s">
        <v>777</v>
      </c>
      <c r="C523" s="120"/>
      <c r="D523" s="80" t="s">
        <v>736</v>
      </c>
      <c r="E523" s="80" t="s">
        <v>315</v>
      </c>
      <c r="F523" s="80" t="s">
        <v>628</v>
      </c>
      <c r="G523" s="80" t="s">
        <v>778</v>
      </c>
      <c r="H523" s="80"/>
      <c r="I523" s="187">
        <f t="shared" si="53"/>
        <v>120</v>
      </c>
      <c r="J523" s="187">
        <f t="shared" si="53"/>
        <v>126</v>
      </c>
    </row>
    <row r="524" spans="2:10" ht="12.75">
      <c r="B524" s="87" t="s">
        <v>762</v>
      </c>
      <c r="C524" s="122"/>
      <c r="D524" s="80" t="s">
        <v>736</v>
      </c>
      <c r="E524" s="80" t="s">
        <v>315</v>
      </c>
      <c r="F524" s="80" t="s">
        <v>628</v>
      </c>
      <c r="G524" s="80" t="s">
        <v>778</v>
      </c>
      <c r="H524" s="80">
        <v>2</v>
      </c>
      <c r="I524" s="187">
        <v>120</v>
      </c>
      <c r="J524" s="187">
        <v>126</v>
      </c>
    </row>
    <row r="536" ht="12.75">
      <c r="I536" s="88"/>
    </row>
  </sheetData>
  <sheetProtection/>
  <autoFilter ref="B10:I524"/>
  <mergeCells count="10">
    <mergeCell ref="B7:I7"/>
    <mergeCell ref="B8:I8"/>
    <mergeCell ref="I9:J9"/>
    <mergeCell ref="B9:B10"/>
    <mergeCell ref="C9:C10"/>
    <mergeCell ref="D9:D10"/>
    <mergeCell ref="E9:E10"/>
    <mergeCell ref="F9:F10"/>
    <mergeCell ref="G9:G10"/>
    <mergeCell ref="H9:H10"/>
  </mergeCells>
  <printOptions/>
  <pageMargins left="0.45" right="0.2" top="0.21" bottom="0.27" header="0.2" footer="0.2"/>
  <pageSetup horizontalDpi="600" verticalDpi="600" orientation="portrait" paperSize="9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4"/>
  <dimension ref="B2:N329"/>
  <sheetViews>
    <sheetView view="pageBreakPreview" zoomScale="60" zoomScalePageLayoutView="0" workbookViewId="0" topLeftCell="B1">
      <pane xSplit="4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B208" sqref="B208:B209"/>
    </sheetView>
  </sheetViews>
  <sheetFormatPr defaultColWidth="9.00390625" defaultRowHeight="12.75"/>
  <cols>
    <col min="1" max="1" width="9.125" style="73" customWidth="1"/>
    <col min="2" max="2" width="217.00390625" style="100" customWidth="1"/>
    <col min="3" max="3" width="10.25390625" style="73" customWidth="1"/>
    <col min="4" max="4" width="7.125" style="167" customWidth="1"/>
    <col min="5" max="5" width="7.125" style="73" customWidth="1"/>
    <col min="6" max="6" width="14.75390625" style="73" customWidth="1"/>
    <col min="7" max="7" width="15.625" style="73" customWidth="1"/>
    <col min="8" max="8" width="11.625" style="73" customWidth="1"/>
    <col min="9" max="9" width="12.00390625" style="73" customWidth="1"/>
    <col min="10" max="10" width="15.375" style="73" customWidth="1"/>
    <col min="11" max="16384" width="9.125" style="73" customWidth="1"/>
  </cols>
  <sheetData>
    <row r="2" spans="3:10" ht="12.75">
      <c r="C2" s="71"/>
      <c r="D2" s="158"/>
      <c r="E2" s="71"/>
      <c r="J2" s="72" t="s">
        <v>820</v>
      </c>
    </row>
    <row r="3" spans="3:10" ht="12.75">
      <c r="C3" s="74"/>
      <c r="D3" s="159"/>
      <c r="E3" s="74"/>
      <c r="J3" s="75" t="s">
        <v>212</v>
      </c>
    </row>
    <row r="4" spans="3:10" ht="12.75">
      <c r="C4" s="74"/>
      <c r="D4" s="159"/>
      <c r="E4" s="74"/>
      <c r="J4" s="75" t="s">
        <v>94</v>
      </c>
    </row>
    <row r="5" spans="2:10" ht="12.75">
      <c r="B5" s="112"/>
      <c r="C5" s="74"/>
      <c r="D5" s="159"/>
      <c r="E5" s="74"/>
      <c r="J5" s="75" t="s">
        <v>95</v>
      </c>
    </row>
    <row r="6" spans="2:5" ht="12.75">
      <c r="B6" s="112"/>
      <c r="C6" s="76"/>
      <c r="D6" s="160"/>
      <c r="E6" s="76"/>
    </row>
    <row r="7" spans="2:10" ht="12.75">
      <c r="B7" s="313" t="s">
        <v>608</v>
      </c>
      <c r="C7" s="313"/>
      <c r="D7" s="313"/>
      <c r="E7" s="313"/>
      <c r="F7" s="313"/>
      <c r="G7" s="313"/>
      <c r="H7" s="313"/>
      <c r="I7" s="313"/>
      <c r="J7" s="313"/>
    </row>
    <row r="8" spans="2:7" ht="12.75">
      <c r="B8" s="314"/>
      <c r="C8" s="314"/>
      <c r="D8" s="314"/>
      <c r="E8" s="314"/>
      <c r="F8" s="314"/>
      <c r="G8" s="161"/>
    </row>
    <row r="9" spans="2:10" ht="63.75">
      <c r="B9" s="170" t="s">
        <v>338</v>
      </c>
      <c r="C9" s="35" t="s">
        <v>737</v>
      </c>
      <c r="D9" s="80" t="s">
        <v>357</v>
      </c>
      <c r="E9" s="35" t="s">
        <v>712</v>
      </c>
      <c r="F9" s="77" t="s">
        <v>670</v>
      </c>
      <c r="G9" s="134" t="s">
        <v>462</v>
      </c>
      <c r="H9" s="134" t="s">
        <v>276</v>
      </c>
      <c r="I9" s="134" t="s">
        <v>277</v>
      </c>
      <c r="J9" s="134" t="s">
        <v>278</v>
      </c>
    </row>
    <row r="10" spans="2:13" ht="12.75">
      <c r="B10" s="93" t="s">
        <v>761</v>
      </c>
      <c r="C10" s="81"/>
      <c r="D10" s="79"/>
      <c r="E10" s="94"/>
      <c r="F10" s="185">
        <f>F11+F157+F162+F186+F195+F200+F204+F208+F212+F216+F220+F233+F237+F258+F266+F270</f>
        <v>170242.89999999994</v>
      </c>
      <c r="G10" s="185">
        <f>G11+G157+G162+G186+G195+G200+G204+G208+G212+G216+G220+G233+G237+G258+G266+G270</f>
        <v>2779</v>
      </c>
      <c r="H10" s="185">
        <f>H11+H157+H162+H186+H195+H200+H204+H208+H212+H216+H220+H233+H237+H258+H266+H270</f>
        <v>76625.4</v>
      </c>
      <c r="I10" s="185">
        <f>I11+I157+I162+I186+I195+I200+I204+I208+I212+I216+I220+I233+I237+I258+I266+I270</f>
        <v>90038.9</v>
      </c>
      <c r="J10" s="185">
        <f>J11+J157+J162+J186+J195+J200+J204+J208+J212+J216+J220+J233+J237+J258+J266+J270</f>
        <v>799.6</v>
      </c>
      <c r="L10" s="88"/>
      <c r="M10" s="88"/>
    </row>
    <row r="11" spans="2:10" ht="12.75">
      <c r="B11" s="93" t="s">
        <v>764</v>
      </c>
      <c r="C11" s="94"/>
      <c r="D11" s="79"/>
      <c r="E11" s="94"/>
      <c r="F11" s="185">
        <f>F87+F90+F93+F116+F37+F42+F52+F106+F109+F12+F72+F75+F78+F81+F119+F33+F57+F24+F122+F125+F128+F135+F138+F145+F148+F18+F21+F15+F27+F63+F66+F69+F47+F30+F154+F86+F62+F153</f>
        <v>164340.89999999994</v>
      </c>
      <c r="G11" s="185">
        <f>G87+G90+G93+G116+G37+G42+G52+G106+G109+G12+G72+G75+G78+G81+G119+G33+G57+G24+G122+G125+G128+G135+G138+G145+G148+G18+G21+G15+G27+G63+G66+G69+G47+G30+G154+G86+G62+G153</f>
        <v>2779</v>
      </c>
      <c r="H11" s="185">
        <f>H87+H90+H93+H116+H37+H42+H52+H106+H109+H12+H72+H75+H78+H81+H119+H33+H57+H24+H122+H125+H128+H135+H138+H145+H148+H18+H21+H15+H27+H63+H66+H69+H47+H30+H154+H86+H62+H153</f>
        <v>70723.4</v>
      </c>
      <c r="I11" s="185">
        <f>I87+I90+I93+I116+I37+I42+I52+I106+I109+I12+I72+I75+I78+I81+I119+I33+I57+I24+I122+I125+I128+I135+I138+I145+I148+I18+I21+I15+I27+I63+I66+I69+I47+I30+I154+I86+I62+I153</f>
        <v>90038.9</v>
      </c>
      <c r="J11" s="185">
        <f>J87+J90+J93+J116+J37+J42+J52+J106+J109+J12+J72+J75+J78+J81+J119+J33+J57+J24+J122+J125+J128+J135+J138+J145+J148+J18+J21+J15+J27+J63+J66+J69+J47+J30+J154+J86+J62+J153</f>
        <v>799.6</v>
      </c>
    </row>
    <row r="12" spans="2:10" ht="12.75">
      <c r="B12" s="95" t="s">
        <v>802</v>
      </c>
      <c r="C12" s="80" t="s">
        <v>5</v>
      </c>
      <c r="D12" s="80"/>
      <c r="E12" s="80"/>
      <c r="F12" s="186">
        <f>H12+I12+J12+G12</f>
        <v>712.6</v>
      </c>
      <c r="G12" s="186"/>
      <c r="H12" s="186"/>
      <c r="I12" s="186"/>
      <c r="J12" s="186">
        <f>J13</f>
        <v>712.6</v>
      </c>
    </row>
    <row r="13" spans="2:10" ht="12.75">
      <c r="B13" s="96" t="s">
        <v>292</v>
      </c>
      <c r="C13" s="80" t="s">
        <v>5</v>
      </c>
      <c r="D13" s="80" t="s">
        <v>6</v>
      </c>
      <c r="E13" s="80"/>
      <c r="F13" s="186">
        <f aca="true" t="shared" si="0" ref="F13:F79">H13+I13+J13+G13</f>
        <v>712.6</v>
      </c>
      <c r="G13" s="186"/>
      <c r="H13" s="186"/>
      <c r="I13" s="186"/>
      <c r="J13" s="186">
        <f>J14</f>
        <v>712.6</v>
      </c>
    </row>
    <row r="14" spans="2:10" ht="12.75">
      <c r="B14" s="87" t="s">
        <v>190</v>
      </c>
      <c r="C14" s="80" t="s">
        <v>5</v>
      </c>
      <c r="D14" s="80" t="s">
        <v>6</v>
      </c>
      <c r="E14" s="80" t="s">
        <v>189</v>
      </c>
      <c r="F14" s="186">
        <f t="shared" si="0"/>
        <v>712.6</v>
      </c>
      <c r="G14" s="186"/>
      <c r="H14" s="186"/>
      <c r="I14" s="186"/>
      <c r="J14" s="186">
        <v>712.6</v>
      </c>
    </row>
    <row r="15" spans="2:10" ht="12.75">
      <c r="B15" s="96" t="s">
        <v>803</v>
      </c>
      <c r="C15" s="97" t="s">
        <v>619</v>
      </c>
      <c r="D15" s="79"/>
      <c r="E15" s="97"/>
      <c r="F15" s="186">
        <f t="shared" si="0"/>
        <v>87</v>
      </c>
      <c r="G15" s="186"/>
      <c r="H15" s="186"/>
      <c r="I15" s="186"/>
      <c r="J15" s="186">
        <f>J16</f>
        <v>87</v>
      </c>
    </row>
    <row r="16" spans="2:10" ht="12.75">
      <c r="B16" s="87" t="s">
        <v>522</v>
      </c>
      <c r="C16" s="97" t="s">
        <v>619</v>
      </c>
      <c r="D16" s="80" t="s">
        <v>615</v>
      </c>
      <c r="E16" s="97"/>
      <c r="F16" s="186">
        <f t="shared" si="0"/>
        <v>87</v>
      </c>
      <c r="G16" s="186"/>
      <c r="H16" s="186"/>
      <c r="I16" s="186"/>
      <c r="J16" s="186">
        <f>J17</f>
        <v>87</v>
      </c>
    </row>
    <row r="17" spans="2:10" ht="12.75">
      <c r="B17" s="95" t="s">
        <v>365</v>
      </c>
      <c r="C17" s="97" t="s">
        <v>619</v>
      </c>
      <c r="D17" s="80" t="s">
        <v>615</v>
      </c>
      <c r="E17" s="97">
        <v>1004</v>
      </c>
      <c r="F17" s="186">
        <f t="shared" si="0"/>
        <v>87</v>
      </c>
      <c r="G17" s="186"/>
      <c r="H17" s="186"/>
      <c r="I17" s="186"/>
      <c r="J17" s="186">
        <v>87</v>
      </c>
    </row>
    <row r="18" spans="2:10" s="86" customFormat="1" ht="12.75">
      <c r="B18" s="96" t="s">
        <v>804</v>
      </c>
      <c r="C18" s="99" t="s">
        <v>521</v>
      </c>
      <c r="D18" s="162"/>
      <c r="E18" s="80"/>
      <c r="F18" s="186">
        <f t="shared" si="0"/>
        <v>83.7</v>
      </c>
      <c r="G18" s="186"/>
      <c r="H18" s="186"/>
      <c r="I18" s="186">
        <f>I19</f>
        <v>83.7</v>
      </c>
      <c r="J18" s="186"/>
    </row>
    <row r="19" spans="2:10" s="86" customFormat="1" ht="12.75">
      <c r="B19" s="96" t="s">
        <v>522</v>
      </c>
      <c r="C19" s="99" t="s">
        <v>521</v>
      </c>
      <c r="D19" s="162">
        <v>300</v>
      </c>
      <c r="E19" s="80"/>
      <c r="F19" s="186">
        <f t="shared" si="0"/>
        <v>83.7</v>
      </c>
      <c r="G19" s="186"/>
      <c r="H19" s="186"/>
      <c r="I19" s="186">
        <f>I20</f>
        <v>83.7</v>
      </c>
      <c r="J19" s="186"/>
    </row>
    <row r="20" spans="2:10" s="86" customFormat="1" ht="12.75">
      <c r="B20" s="87" t="s">
        <v>363</v>
      </c>
      <c r="C20" s="99" t="s">
        <v>521</v>
      </c>
      <c r="D20" s="162">
        <v>300</v>
      </c>
      <c r="E20" s="80" t="s">
        <v>727</v>
      </c>
      <c r="F20" s="186">
        <f t="shared" si="0"/>
        <v>83.7</v>
      </c>
      <c r="G20" s="186"/>
      <c r="H20" s="186"/>
      <c r="I20" s="186">
        <v>83.7</v>
      </c>
      <c r="J20" s="186"/>
    </row>
    <row r="21" spans="2:10" ht="25.5">
      <c r="B21" s="96" t="s">
        <v>805</v>
      </c>
      <c r="C21" s="97" t="s">
        <v>214</v>
      </c>
      <c r="D21" s="80"/>
      <c r="E21" s="97"/>
      <c r="F21" s="186">
        <f t="shared" si="0"/>
        <v>6431.2</v>
      </c>
      <c r="G21" s="186"/>
      <c r="H21" s="186"/>
      <c r="I21" s="186">
        <f>I22</f>
        <v>6431.2</v>
      </c>
      <c r="J21" s="186"/>
    </row>
    <row r="22" spans="2:10" ht="12.75">
      <c r="B22" s="96" t="s">
        <v>511</v>
      </c>
      <c r="C22" s="97" t="s">
        <v>214</v>
      </c>
      <c r="D22" s="80" t="s">
        <v>509</v>
      </c>
      <c r="E22" s="97"/>
      <c r="F22" s="186">
        <f t="shared" si="0"/>
        <v>6431.2</v>
      </c>
      <c r="G22" s="186"/>
      <c r="H22" s="186"/>
      <c r="I22" s="186">
        <f>I23</f>
        <v>6431.2</v>
      </c>
      <c r="J22" s="186"/>
    </row>
    <row r="23" spans="2:10" ht="12.75">
      <c r="B23" s="95" t="s">
        <v>365</v>
      </c>
      <c r="C23" s="97" t="s">
        <v>214</v>
      </c>
      <c r="D23" s="80" t="s">
        <v>509</v>
      </c>
      <c r="E23" s="97">
        <v>1004</v>
      </c>
      <c r="F23" s="186">
        <f t="shared" si="0"/>
        <v>6431.2</v>
      </c>
      <c r="G23" s="186"/>
      <c r="H23" s="186"/>
      <c r="I23" s="186">
        <v>6431.2</v>
      </c>
      <c r="J23" s="186"/>
    </row>
    <row r="24" spans="2:10" s="86" customFormat="1" ht="12.75">
      <c r="B24" s="96" t="s">
        <v>806</v>
      </c>
      <c r="C24" s="107" t="s">
        <v>500</v>
      </c>
      <c r="D24" s="162"/>
      <c r="E24" s="83"/>
      <c r="F24" s="186">
        <f t="shared" si="0"/>
        <v>1877.7</v>
      </c>
      <c r="G24" s="186"/>
      <c r="H24" s="186"/>
      <c r="I24" s="186">
        <f>I25</f>
        <v>1877.7</v>
      </c>
      <c r="J24" s="186"/>
    </row>
    <row r="25" spans="2:10" s="86" customFormat="1" ht="12.75">
      <c r="B25" s="87" t="s">
        <v>13</v>
      </c>
      <c r="C25" s="107" t="s">
        <v>500</v>
      </c>
      <c r="D25" s="80" t="s">
        <v>14</v>
      </c>
      <c r="E25" s="83"/>
      <c r="F25" s="186">
        <f t="shared" si="0"/>
        <v>1877.7</v>
      </c>
      <c r="G25" s="186"/>
      <c r="H25" s="186"/>
      <c r="I25" s="186">
        <f>I26</f>
        <v>1877.7</v>
      </c>
      <c r="J25" s="186"/>
    </row>
    <row r="26" spans="2:10" s="86" customFormat="1" ht="12.75">
      <c r="B26" s="87" t="s">
        <v>346</v>
      </c>
      <c r="C26" s="107" t="s">
        <v>500</v>
      </c>
      <c r="D26" s="80" t="s">
        <v>14</v>
      </c>
      <c r="E26" s="83" t="s">
        <v>726</v>
      </c>
      <c r="F26" s="186">
        <f t="shared" si="0"/>
        <v>1877.7</v>
      </c>
      <c r="G26" s="186"/>
      <c r="H26" s="186"/>
      <c r="I26" s="186">
        <v>1877.7</v>
      </c>
      <c r="J26" s="186"/>
    </row>
    <row r="27" spans="2:10" ht="12.75">
      <c r="B27" s="96" t="s">
        <v>807</v>
      </c>
      <c r="C27" s="97" t="s">
        <v>620</v>
      </c>
      <c r="D27" s="79"/>
      <c r="E27" s="97"/>
      <c r="F27" s="186">
        <f t="shared" si="0"/>
        <v>977.8</v>
      </c>
      <c r="G27" s="186"/>
      <c r="H27" s="186"/>
      <c r="I27" s="186">
        <f>I28</f>
        <v>977.8</v>
      </c>
      <c r="J27" s="186"/>
    </row>
    <row r="28" spans="2:10" ht="12.75">
      <c r="B28" s="87" t="s">
        <v>522</v>
      </c>
      <c r="C28" s="97" t="s">
        <v>620</v>
      </c>
      <c r="D28" s="80" t="s">
        <v>615</v>
      </c>
      <c r="E28" s="97"/>
      <c r="F28" s="186">
        <f t="shared" si="0"/>
        <v>977.8</v>
      </c>
      <c r="G28" s="186"/>
      <c r="H28" s="186"/>
      <c r="I28" s="186">
        <f>I29</f>
        <v>977.8</v>
      </c>
      <c r="J28" s="186"/>
    </row>
    <row r="29" spans="2:10" ht="12.75">
      <c r="B29" s="95" t="s">
        <v>365</v>
      </c>
      <c r="C29" s="97" t="s">
        <v>620</v>
      </c>
      <c r="D29" s="80" t="s">
        <v>615</v>
      </c>
      <c r="E29" s="97">
        <v>1004</v>
      </c>
      <c r="F29" s="186">
        <f t="shared" si="0"/>
        <v>977.8</v>
      </c>
      <c r="G29" s="186"/>
      <c r="H29" s="186"/>
      <c r="I29" s="186">
        <v>977.8</v>
      </c>
      <c r="J29" s="186"/>
    </row>
    <row r="30" spans="2:10" ht="12.75">
      <c r="B30" s="87" t="s">
        <v>808</v>
      </c>
      <c r="C30" s="80" t="s">
        <v>629</v>
      </c>
      <c r="D30" s="80"/>
      <c r="E30" s="80"/>
      <c r="F30" s="186">
        <f t="shared" si="0"/>
        <v>3313.4</v>
      </c>
      <c r="G30" s="186"/>
      <c r="H30" s="186"/>
      <c r="I30" s="186">
        <f>I31</f>
        <v>3313.4</v>
      </c>
      <c r="J30" s="186"/>
    </row>
    <row r="31" spans="2:10" ht="12.75">
      <c r="B31" s="101" t="s">
        <v>292</v>
      </c>
      <c r="C31" s="80" t="s">
        <v>629</v>
      </c>
      <c r="D31" s="80" t="s">
        <v>6</v>
      </c>
      <c r="E31" s="80"/>
      <c r="F31" s="186">
        <f t="shared" si="0"/>
        <v>3313.4</v>
      </c>
      <c r="G31" s="186"/>
      <c r="H31" s="186"/>
      <c r="I31" s="186">
        <f>I32</f>
        <v>3313.4</v>
      </c>
      <c r="J31" s="186"/>
    </row>
    <row r="32" spans="2:10" ht="12.75">
      <c r="B32" s="87" t="s">
        <v>701</v>
      </c>
      <c r="C32" s="80" t="s">
        <v>629</v>
      </c>
      <c r="D32" s="80" t="s">
        <v>6</v>
      </c>
      <c r="E32" s="80" t="s">
        <v>700</v>
      </c>
      <c r="F32" s="186">
        <f t="shared" si="0"/>
        <v>3313.4</v>
      </c>
      <c r="G32" s="186"/>
      <c r="H32" s="186"/>
      <c r="I32" s="186">
        <v>3313.4</v>
      </c>
      <c r="J32" s="186"/>
    </row>
    <row r="33" spans="2:10" ht="38.25">
      <c r="B33" s="96" t="s">
        <v>811</v>
      </c>
      <c r="C33" s="99" t="s">
        <v>23</v>
      </c>
      <c r="D33" s="80"/>
      <c r="E33" s="80"/>
      <c r="F33" s="186">
        <f t="shared" si="0"/>
        <v>67970.2</v>
      </c>
      <c r="G33" s="186"/>
      <c r="H33" s="186"/>
      <c r="I33" s="186">
        <f>I34</f>
        <v>67970.2</v>
      </c>
      <c r="J33" s="186"/>
    </row>
    <row r="34" spans="2:10" ht="12.75">
      <c r="B34" s="87" t="s">
        <v>13</v>
      </c>
      <c r="C34" s="99" t="s">
        <v>23</v>
      </c>
      <c r="D34" s="80" t="s">
        <v>14</v>
      </c>
      <c r="E34" s="80"/>
      <c r="F34" s="186">
        <f t="shared" si="0"/>
        <v>67970.2</v>
      </c>
      <c r="G34" s="193"/>
      <c r="H34" s="193"/>
      <c r="I34" s="193">
        <f>I35+I36</f>
        <v>67970.2</v>
      </c>
      <c r="J34" s="186"/>
    </row>
    <row r="35" spans="2:10" ht="12.75">
      <c r="B35" s="87" t="s">
        <v>345</v>
      </c>
      <c r="C35" s="99" t="s">
        <v>23</v>
      </c>
      <c r="D35" s="80" t="s">
        <v>14</v>
      </c>
      <c r="E35" s="80" t="s">
        <v>725</v>
      </c>
      <c r="F35" s="186">
        <f t="shared" si="0"/>
        <v>9500</v>
      </c>
      <c r="G35" s="186"/>
      <c r="H35" s="186"/>
      <c r="I35" s="186">
        <v>9500</v>
      </c>
      <c r="J35" s="186"/>
    </row>
    <row r="36" spans="2:10" s="86" customFormat="1" ht="12.75">
      <c r="B36" s="87" t="s">
        <v>346</v>
      </c>
      <c r="C36" s="99" t="s">
        <v>23</v>
      </c>
      <c r="D36" s="80" t="s">
        <v>14</v>
      </c>
      <c r="E36" s="80" t="s">
        <v>726</v>
      </c>
      <c r="F36" s="186">
        <f t="shared" si="0"/>
        <v>58470.2</v>
      </c>
      <c r="G36" s="186"/>
      <c r="H36" s="186"/>
      <c r="I36" s="186">
        <v>58470.2</v>
      </c>
      <c r="J36" s="186"/>
    </row>
    <row r="37" spans="2:10" ht="25.5">
      <c r="B37" s="100" t="s">
        <v>783</v>
      </c>
      <c r="C37" s="99" t="s">
        <v>784</v>
      </c>
      <c r="D37" s="80"/>
      <c r="E37" s="80"/>
      <c r="F37" s="186">
        <f t="shared" si="0"/>
        <v>261.9</v>
      </c>
      <c r="G37" s="186"/>
      <c r="H37" s="186">
        <f>H38</f>
        <v>11.7</v>
      </c>
      <c r="I37" s="186">
        <f>I38+I40</f>
        <v>250.2</v>
      </c>
      <c r="J37" s="186"/>
    </row>
    <row r="38" spans="2:10" ht="12.75">
      <c r="B38" s="87" t="s">
        <v>768</v>
      </c>
      <c r="C38" s="99" t="s">
        <v>784</v>
      </c>
      <c r="D38" s="80" t="s">
        <v>640</v>
      </c>
      <c r="E38" s="80"/>
      <c r="F38" s="186">
        <f t="shared" si="0"/>
        <v>251.79999999999998</v>
      </c>
      <c r="G38" s="186"/>
      <c r="H38" s="186">
        <f>H39</f>
        <v>11.7</v>
      </c>
      <c r="I38" s="186">
        <f>I39</f>
        <v>240.1</v>
      </c>
      <c r="J38" s="186"/>
    </row>
    <row r="39" spans="2:10" ht="12.75">
      <c r="B39" s="96" t="s">
        <v>341</v>
      </c>
      <c r="C39" s="99" t="s">
        <v>784</v>
      </c>
      <c r="D39" s="80" t="s">
        <v>640</v>
      </c>
      <c r="E39" s="80" t="s">
        <v>693</v>
      </c>
      <c r="F39" s="186">
        <f t="shared" si="0"/>
        <v>251.79999999999998</v>
      </c>
      <c r="G39" s="186"/>
      <c r="H39" s="186">
        <v>11.7</v>
      </c>
      <c r="I39" s="186">
        <v>240.1</v>
      </c>
      <c r="J39" s="186"/>
    </row>
    <row r="40" spans="2:10" ht="12.75">
      <c r="B40" s="96" t="s">
        <v>775</v>
      </c>
      <c r="C40" s="99" t="s">
        <v>784</v>
      </c>
      <c r="D40" s="80" t="s">
        <v>776</v>
      </c>
      <c r="E40" s="80"/>
      <c r="F40" s="186">
        <f t="shared" si="0"/>
        <v>10.1</v>
      </c>
      <c r="G40" s="186"/>
      <c r="H40" s="186"/>
      <c r="I40" s="186">
        <f>I41</f>
        <v>10.1</v>
      </c>
      <c r="J40" s="186"/>
    </row>
    <row r="41" spans="2:10" ht="12.75">
      <c r="B41" s="96" t="s">
        <v>341</v>
      </c>
      <c r="C41" s="99" t="s">
        <v>784</v>
      </c>
      <c r="D41" s="80" t="s">
        <v>776</v>
      </c>
      <c r="E41" s="80" t="s">
        <v>693</v>
      </c>
      <c r="F41" s="186">
        <f t="shared" si="0"/>
        <v>10.1</v>
      </c>
      <c r="G41" s="186"/>
      <c r="H41" s="186"/>
      <c r="I41" s="186">
        <v>10.1</v>
      </c>
      <c r="J41" s="186"/>
    </row>
    <row r="42" spans="2:10" ht="12.75">
      <c r="B42" s="100" t="s">
        <v>785</v>
      </c>
      <c r="C42" s="99" t="s">
        <v>786</v>
      </c>
      <c r="D42" s="80"/>
      <c r="E42" s="80"/>
      <c r="F42" s="186">
        <f t="shared" si="0"/>
        <v>299.7</v>
      </c>
      <c r="G42" s="186"/>
      <c r="H42" s="186">
        <f>H43</f>
        <v>11.7</v>
      </c>
      <c r="I42" s="186">
        <f>I43+I45</f>
        <v>288</v>
      </c>
      <c r="J42" s="186"/>
    </row>
    <row r="43" spans="2:10" ht="12.75">
      <c r="B43" s="87" t="s">
        <v>768</v>
      </c>
      <c r="C43" s="99" t="s">
        <v>786</v>
      </c>
      <c r="D43" s="80" t="s">
        <v>640</v>
      </c>
      <c r="E43" s="80"/>
      <c r="F43" s="186">
        <f t="shared" si="0"/>
        <v>233.29999999999998</v>
      </c>
      <c r="G43" s="186"/>
      <c r="H43" s="186">
        <f>H44</f>
        <v>11.7</v>
      </c>
      <c r="I43" s="186">
        <f>I44</f>
        <v>221.6</v>
      </c>
      <c r="J43" s="186"/>
    </row>
    <row r="44" spans="2:10" ht="12.75">
      <c r="B44" s="96" t="s">
        <v>341</v>
      </c>
      <c r="C44" s="99" t="s">
        <v>786</v>
      </c>
      <c r="D44" s="80" t="s">
        <v>770</v>
      </c>
      <c r="E44" s="80" t="s">
        <v>693</v>
      </c>
      <c r="F44" s="186">
        <f t="shared" si="0"/>
        <v>233.29999999999998</v>
      </c>
      <c r="G44" s="186"/>
      <c r="H44" s="186">
        <v>11.7</v>
      </c>
      <c r="I44" s="186">
        <v>221.6</v>
      </c>
      <c r="J44" s="186"/>
    </row>
    <row r="45" spans="2:10" ht="12.75">
      <c r="B45" s="96" t="s">
        <v>775</v>
      </c>
      <c r="C45" s="99" t="s">
        <v>786</v>
      </c>
      <c r="D45" s="80" t="s">
        <v>776</v>
      </c>
      <c r="E45" s="80"/>
      <c r="F45" s="186">
        <f t="shared" si="0"/>
        <v>66.4</v>
      </c>
      <c r="G45" s="186"/>
      <c r="H45" s="186"/>
      <c r="I45" s="186">
        <f>I46</f>
        <v>66.4</v>
      </c>
      <c r="J45" s="186"/>
    </row>
    <row r="46" spans="2:10" ht="12.75">
      <c r="B46" s="96" t="s">
        <v>341</v>
      </c>
      <c r="C46" s="99" t="s">
        <v>786</v>
      </c>
      <c r="D46" s="80" t="s">
        <v>776</v>
      </c>
      <c r="E46" s="80" t="s">
        <v>693</v>
      </c>
      <c r="F46" s="186">
        <f t="shared" si="0"/>
        <v>66.4</v>
      </c>
      <c r="G46" s="186"/>
      <c r="H46" s="186"/>
      <c r="I46" s="186">
        <v>66.4</v>
      </c>
      <c r="J46" s="186"/>
    </row>
    <row r="47" spans="2:10" s="86" customFormat="1" ht="12.75">
      <c r="B47" s="87" t="s">
        <v>812</v>
      </c>
      <c r="C47" s="80" t="s">
        <v>624</v>
      </c>
      <c r="D47" s="80"/>
      <c r="E47" s="80"/>
      <c r="F47" s="186">
        <f t="shared" si="0"/>
        <v>910.8</v>
      </c>
      <c r="G47" s="186"/>
      <c r="H47" s="186">
        <f>H48</f>
        <v>46.9</v>
      </c>
      <c r="I47" s="186">
        <f>I48+I50</f>
        <v>863.9</v>
      </c>
      <c r="J47" s="186"/>
    </row>
    <row r="48" spans="2:10" s="86" customFormat="1" ht="12.75">
      <c r="B48" s="87" t="s">
        <v>768</v>
      </c>
      <c r="C48" s="80" t="s">
        <v>624</v>
      </c>
      <c r="D48" s="80" t="s">
        <v>640</v>
      </c>
      <c r="E48" s="80"/>
      <c r="F48" s="186">
        <f t="shared" si="0"/>
        <v>698.9</v>
      </c>
      <c r="G48" s="186"/>
      <c r="H48" s="186">
        <f>H49</f>
        <v>46.9</v>
      </c>
      <c r="I48" s="186">
        <f>I49</f>
        <v>652</v>
      </c>
      <c r="J48" s="186"/>
    </row>
    <row r="49" spans="2:10" s="86" customFormat="1" ht="12.75">
      <c r="B49" s="87" t="s">
        <v>356</v>
      </c>
      <c r="C49" s="80" t="s">
        <v>624</v>
      </c>
      <c r="D49" s="80" t="s">
        <v>640</v>
      </c>
      <c r="E49" s="80" t="s">
        <v>735</v>
      </c>
      <c r="F49" s="186">
        <f t="shared" si="0"/>
        <v>698.9</v>
      </c>
      <c r="G49" s="186"/>
      <c r="H49" s="186">
        <v>46.9</v>
      </c>
      <c r="I49" s="186">
        <v>652</v>
      </c>
      <c r="J49" s="186"/>
    </row>
    <row r="50" spans="2:10" s="86" customFormat="1" ht="12.75">
      <c r="B50" s="96" t="s">
        <v>775</v>
      </c>
      <c r="C50" s="80" t="s">
        <v>624</v>
      </c>
      <c r="D50" s="80" t="s">
        <v>776</v>
      </c>
      <c r="E50" s="80"/>
      <c r="F50" s="186">
        <f t="shared" si="0"/>
        <v>211.9</v>
      </c>
      <c r="G50" s="186"/>
      <c r="H50" s="186"/>
      <c r="I50" s="186">
        <f>I51</f>
        <v>211.9</v>
      </c>
      <c r="J50" s="186"/>
    </row>
    <row r="51" spans="2:10" s="86" customFormat="1" ht="12.75">
      <c r="B51" s="87" t="s">
        <v>356</v>
      </c>
      <c r="C51" s="80" t="s">
        <v>624</v>
      </c>
      <c r="D51" s="80" t="s">
        <v>776</v>
      </c>
      <c r="E51" s="80" t="s">
        <v>735</v>
      </c>
      <c r="F51" s="186">
        <f t="shared" si="0"/>
        <v>211.9</v>
      </c>
      <c r="G51" s="186"/>
      <c r="H51" s="186"/>
      <c r="I51" s="186">
        <v>211.9</v>
      </c>
      <c r="J51" s="186"/>
    </row>
    <row r="52" spans="2:10" ht="12.75">
      <c r="B52" s="96" t="s">
        <v>787</v>
      </c>
      <c r="C52" s="97" t="s">
        <v>788</v>
      </c>
      <c r="D52" s="85"/>
      <c r="E52" s="80"/>
      <c r="F52" s="186">
        <f t="shared" si="0"/>
        <v>261.6</v>
      </c>
      <c r="G52" s="186"/>
      <c r="H52" s="186">
        <f>H53</f>
        <v>11.7</v>
      </c>
      <c r="I52" s="186">
        <f>I53+I55</f>
        <v>249.9</v>
      </c>
      <c r="J52" s="186"/>
    </row>
    <row r="53" spans="2:10" ht="12.75">
      <c r="B53" s="87" t="s">
        <v>768</v>
      </c>
      <c r="C53" s="99" t="s">
        <v>788</v>
      </c>
      <c r="D53" s="80" t="s">
        <v>640</v>
      </c>
      <c r="E53" s="80"/>
      <c r="F53" s="186">
        <f t="shared" si="0"/>
        <v>251.79999999999998</v>
      </c>
      <c r="G53" s="186"/>
      <c r="H53" s="186">
        <f>H54</f>
        <v>11.7</v>
      </c>
      <c r="I53" s="186">
        <f>I54</f>
        <v>240.1</v>
      </c>
      <c r="J53" s="186"/>
    </row>
    <row r="54" spans="2:10" s="86" customFormat="1" ht="12.75">
      <c r="B54" s="96" t="s">
        <v>341</v>
      </c>
      <c r="C54" s="99" t="s">
        <v>788</v>
      </c>
      <c r="D54" s="80" t="s">
        <v>770</v>
      </c>
      <c r="E54" s="80" t="s">
        <v>693</v>
      </c>
      <c r="F54" s="186">
        <f t="shared" si="0"/>
        <v>251.79999999999998</v>
      </c>
      <c r="G54" s="186"/>
      <c r="H54" s="186">
        <v>11.7</v>
      </c>
      <c r="I54" s="186">
        <v>240.1</v>
      </c>
      <c r="J54" s="185"/>
    </row>
    <row r="55" spans="2:10" ht="12.75">
      <c r="B55" s="96" t="s">
        <v>775</v>
      </c>
      <c r="C55" s="99" t="s">
        <v>788</v>
      </c>
      <c r="D55" s="80" t="s">
        <v>776</v>
      </c>
      <c r="E55" s="80"/>
      <c r="F55" s="186">
        <f t="shared" si="0"/>
        <v>9.8</v>
      </c>
      <c r="G55" s="186"/>
      <c r="H55" s="186"/>
      <c r="I55" s="186">
        <f>I56</f>
        <v>9.8</v>
      </c>
      <c r="J55" s="186"/>
    </row>
    <row r="56" spans="2:10" ht="12.75">
      <c r="B56" s="96" t="s">
        <v>341</v>
      </c>
      <c r="C56" s="99" t="s">
        <v>788</v>
      </c>
      <c r="D56" s="80" t="s">
        <v>776</v>
      </c>
      <c r="E56" s="80" t="s">
        <v>693</v>
      </c>
      <c r="F56" s="186">
        <f t="shared" si="0"/>
        <v>9.8</v>
      </c>
      <c r="G56" s="186"/>
      <c r="H56" s="186"/>
      <c r="I56" s="186">
        <v>9.8</v>
      </c>
      <c r="J56" s="186"/>
    </row>
    <row r="57" spans="2:10" s="86" customFormat="1" ht="12.75">
      <c r="B57" s="96" t="s">
        <v>813</v>
      </c>
      <c r="C57" s="97" t="s">
        <v>499</v>
      </c>
      <c r="D57" s="106"/>
      <c r="E57" s="80"/>
      <c r="F57" s="186">
        <f t="shared" si="0"/>
        <v>3885.8</v>
      </c>
      <c r="G57" s="186"/>
      <c r="H57" s="186"/>
      <c r="I57" s="186">
        <f>I58</f>
        <v>3885.8</v>
      </c>
      <c r="J57" s="186"/>
    </row>
    <row r="58" spans="2:10" s="86" customFormat="1" ht="12.75">
      <c r="B58" s="87" t="s">
        <v>13</v>
      </c>
      <c r="C58" s="97" t="s">
        <v>499</v>
      </c>
      <c r="D58" s="80" t="s">
        <v>14</v>
      </c>
      <c r="E58" s="80"/>
      <c r="F58" s="186">
        <f t="shared" si="0"/>
        <v>3885.8</v>
      </c>
      <c r="G58" s="186"/>
      <c r="H58" s="186"/>
      <c r="I58" s="186">
        <f>I59</f>
        <v>3885.8</v>
      </c>
      <c r="J58" s="186"/>
    </row>
    <row r="59" spans="2:10" s="86" customFormat="1" ht="12.75">
      <c r="B59" s="87" t="s">
        <v>346</v>
      </c>
      <c r="C59" s="97" t="s">
        <v>499</v>
      </c>
      <c r="D59" s="80" t="s">
        <v>14</v>
      </c>
      <c r="E59" s="80" t="s">
        <v>726</v>
      </c>
      <c r="F59" s="186">
        <f t="shared" si="0"/>
        <v>3885.8</v>
      </c>
      <c r="G59" s="186"/>
      <c r="H59" s="186"/>
      <c r="I59" s="186">
        <v>3885.8</v>
      </c>
      <c r="J59" s="186"/>
    </row>
    <row r="60" spans="2:10" s="86" customFormat="1" ht="25.5">
      <c r="B60" s="87" t="s">
        <v>121</v>
      </c>
      <c r="C60" s="97" t="s">
        <v>122</v>
      </c>
      <c r="D60" s="80"/>
      <c r="E60" s="80"/>
      <c r="F60" s="186">
        <f t="shared" si="0"/>
        <v>66.8</v>
      </c>
      <c r="G60" s="186"/>
      <c r="H60" s="186"/>
      <c r="I60" s="186">
        <f>I61</f>
        <v>66.8</v>
      </c>
      <c r="J60" s="186"/>
    </row>
    <row r="61" spans="2:10" s="86" customFormat="1" ht="12.75">
      <c r="B61" s="87" t="s">
        <v>13</v>
      </c>
      <c r="C61" s="97" t="s">
        <v>122</v>
      </c>
      <c r="D61" s="80" t="s">
        <v>14</v>
      </c>
      <c r="E61" s="80"/>
      <c r="F61" s="186">
        <f t="shared" si="0"/>
        <v>66.8</v>
      </c>
      <c r="G61" s="186"/>
      <c r="H61" s="186"/>
      <c r="I61" s="186">
        <f>I62</f>
        <v>66.8</v>
      </c>
      <c r="J61" s="186"/>
    </row>
    <row r="62" spans="2:10" s="86" customFormat="1" ht="12.75">
      <c r="B62" s="95" t="s">
        <v>365</v>
      </c>
      <c r="C62" s="97" t="s">
        <v>122</v>
      </c>
      <c r="D62" s="80" t="s">
        <v>14</v>
      </c>
      <c r="E62" s="80" t="s">
        <v>734</v>
      </c>
      <c r="F62" s="186">
        <f t="shared" si="0"/>
        <v>66.8</v>
      </c>
      <c r="G62" s="186"/>
      <c r="H62" s="186"/>
      <c r="I62" s="186">
        <v>66.8</v>
      </c>
      <c r="J62" s="186"/>
    </row>
    <row r="63" spans="2:10" ht="25.5">
      <c r="B63" s="96" t="s">
        <v>270</v>
      </c>
      <c r="C63" s="97" t="s">
        <v>621</v>
      </c>
      <c r="D63" s="79"/>
      <c r="E63" s="97"/>
      <c r="F63" s="186">
        <f t="shared" si="0"/>
        <v>10.8</v>
      </c>
      <c r="G63" s="186"/>
      <c r="H63" s="186"/>
      <c r="I63" s="186">
        <f>I64</f>
        <v>10.8</v>
      </c>
      <c r="J63" s="186"/>
    </row>
    <row r="64" spans="2:10" ht="12.75">
      <c r="B64" s="87" t="s">
        <v>522</v>
      </c>
      <c r="C64" s="97" t="s">
        <v>621</v>
      </c>
      <c r="D64" s="80" t="s">
        <v>615</v>
      </c>
      <c r="E64" s="97"/>
      <c r="F64" s="186">
        <f t="shared" si="0"/>
        <v>10.8</v>
      </c>
      <c r="G64" s="186"/>
      <c r="H64" s="186"/>
      <c r="I64" s="186">
        <f>I65</f>
        <v>10.8</v>
      </c>
      <c r="J64" s="186"/>
    </row>
    <row r="65" spans="2:10" ht="12.75">
      <c r="B65" s="95" t="s">
        <v>365</v>
      </c>
      <c r="C65" s="97" t="s">
        <v>621</v>
      </c>
      <c r="D65" s="80" t="s">
        <v>615</v>
      </c>
      <c r="E65" s="97">
        <v>1004</v>
      </c>
      <c r="F65" s="186">
        <f t="shared" si="0"/>
        <v>10.8</v>
      </c>
      <c r="G65" s="186"/>
      <c r="H65" s="186"/>
      <c r="I65" s="186">
        <v>10.8</v>
      </c>
      <c r="J65" s="186"/>
    </row>
    <row r="66" spans="2:10" ht="12.75">
      <c r="B66" s="96" t="s">
        <v>271</v>
      </c>
      <c r="C66" s="97" t="s">
        <v>622</v>
      </c>
      <c r="D66" s="79"/>
      <c r="E66" s="97"/>
      <c r="F66" s="186">
        <f t="shared" si="0"/>
        <v>3719.5</v>
      </c>
      <c r="G66" s="186"/>
      <c r="H66" s="186"/>
      <c r="I66" s="186">
        <f>I67</f>
        <v>3719.5</v>
      </c>
      <c r="J66" s="186"/>
    </row>
    <row r="67" spans="2:10" ht="12.75">
      <c r="B67" s="87" t="s">
        <v>522</v>
      </c>
      <c r="C67" s="97" t="s">
        <v>622</v>
      </c>
      <c r="D67" s="80" t="s">
        <v>615</v>
      </c>
      <c r="E67" s="97"/>
      <c r="F67" s="186">
        <f t="shared" si="0"/>
        <v>3719.5</v>
      </c>
      <c r="G67" s="186"/>
      <c r="H67" s="186"/>
      <c r="I67" s="186">
        <f>I68</f>
        <v>3719.5</v>
      </c>
      <c r="J67" s="186"/>
    </row>
    <row r="68" spans="2:10" ht="12.75">
      <c r="B68" s="95" t="s">
        <v>365</v>
      </c>
      <c r="C68" s="97" t="s">
        <v>622</v>
      </c>
      <c r="D68" s="80" t="s">
        <v>615</v>
      </c>
      <c r="E68" s="97">
        <v>1004</v>
      </c>
      <c r="F68" s="186">
        <f t="shared" si="0"/>
        <v>3719.5</v>
      </c>
      <c r="G68" s="186"/>
      <c r="H68" s="186"/>
      <c r="I68" s="186">
        <v>3719.5</v>
      </c>
      <c r="J68" s="186"/>
    </row>
    <row r="69" spans="2:10" ht="12.75">
      <c r="B69" s="96" t="s">
        <v>272</v>
      </c>
      <c r="C69" s="97" t="s">
        <v>623</v>
      </c>
      <c r="D69" s="89"/>
      <c r="E69" s="97"/>
      <c r="F69" s="186">
        <f t="shared" si="0"/>
        <v>50</v>
      </c>
      <c r="G69" s="186"/>
      <c r="H69" s="186"/>
      <c r="I69" s="186">
        <f>I70</f>
        <v>50</v>
      </c>
      <c r="J69" s="186"/>
    </row>
    <row r="70" spans="2:10" ht="12.75">
      <c r="B70" s="87" t="s">
        <v>522</v>
      </c>
      <c r="C70" s="97" t="s">
        <v>623</v>
      </c>
      <c r="D70" s="80" t="s">
        <v>615</v>
      </c>
      <c r="E70" s="97"/>
      <c r="F70" s="186">
        <f t="shared" si="0"/>
        <v>50</v>
      </c>
      <c r="G70" s="186"/>
      <c r="H70" s="186"/>
      <c r="I70" s="186">
        <f>I71</f>
        <v>50</v>
      </c>
      <c r="J70" s="186"/>
    </row>
    <row r="71" spans="2:10" ht="12.75">
      <c r="B71" s="95" t="s">
        <v>365</v>
      </c>
      <c r="C71" s="97" t="s">
        <v>623</v>
      </c>
      <c r="D71" s="80" t="s">
        <v>615</v>
      </c>
      <c r="E71" s="97">
        <v>1004</v>
      </c>
      <c r="F71" s="186">
        <f t="shared" si="0"/>
        <v>50</v>
      </c>
      <c r="G71" s="186"/>
      <c r="H71" s="186"/>
      <c r="I71" s="186">
        <v>50</v>
      </c>
      <c r="J71" s="186"/>
    </row>
    <row r="72" spans="2:10" ht="12.75">
      <c r="B72" s="87" t="s">
        <v>7</v>
      </c>
      <c r="C72" s="80" t="s">
        <v>8</v>
      </c>
      <c r="D72" s="80"/>
      <c r="E72" s="80"/>
      <c r="F72" s="186">
        <f t="shared" si="0"/>
        <v>10</v>
      </c>
      <c r="G72" s="186"/>
      <c r="H72" s="186">
        <f>H73</f>
        <v>10</v>
      </c>
      <c r="I72" s="186"/>
      <c r="J72" s="186"/>
    </row>
    <row r="73" spans="2:10" ht="12.75">
      <c r="B73" s="96" t="s">
        <v>775</v>
      </c>
      <c r="C73" s="80" t="s">
        <v>8</v>
      </c>
      <c r="D73" s="80" t="s">
        <v>776</v>
      </c>
      <c r="E73" s="80"/>
      <c r="F73" s="186">
        <f t="shared" si="0"/>
        <v>10</v>
      </c>
      <c r="G73" s="186"/>
      <c r="H73" s="186">
        <f>H74</f>
        <v>10</v>
      </c>
      <c r="I73" s="186"/>
      <c r="J73" s="186"/>
    </row>
    <row r="74" spans="2:10" ht="12.75">
      <c r="B74" s="87" t="s">
        <v>358</v>
      </c>
      <c r="C74" s="80" t="s">
        <v>8</v>
      </c>
      <c r="D74" s="80" t="s">
        <v>776</v>
      </c>
      <c r="E74" s="80" t="s">
        <v>719</v>
      </c>
      <c r="F74" s="186">
        <f t="shared" si="0"/>
        <v>10</v>
      </c>
      <c r="G74" s="186"/>
      <c r="H74" s="186">
        <v>10</v>
      </c>
      <c r="I74" s="186"/>
      <c r="J74" s="186"/>
    </row>
    <row r="75" spans="2:10" ht="12.75">
      <c r="B75" s="87" t="s">
        <v>9</v>
      </c>
      <c r="C75" s="80" t="s">
        <v>10</v>
      </c>
      <c r="D75" s="80"/>
      <c r="E75" s="80"/>
      <c r="F75" s="186">
        <f t="shared" si="0"/>
        <v>10</v>
      </c>
      <c r="G75" s="186"/>
      <c r="H75" s="186">
        <f>H76</f>
        <v>10</v>
      </c>
      <c r="I75" s="186"/>
      <c r="J75" s="186"/>
    </row>
    <row r="76" spans="2:10" ht="12.75">
      <c r="B76" s="96" t="s">
        <v>775</v>
      </c>
      <c r="C76" s="80" t="s">
        <v>10</v>
      </c>
      <c r="D76" s="80" t="s">
        <v>776</v>
      </c>
      <c r="E76" s="80"/>
      <c r="F76" s="186">
        <f t="shared" si="0"/>
        <v>10</v>
      </c>
      <c r="G76" s="186"/>
      <c r="H76" s="186">
        <f>H77</f>
        <v>10</v>
      </c>
      <c r="I76" s="186"/>
      <c r="J76" s="186"/>
    </row>
    <row r="77" spans="2:10" ht="12.75">
      <c r="B77" s="87" t="s">
        <v>362</v>
      </c>
      <c r="C77" s="80" t="s">
        <v>10</v>
      </c>
      <c r="D77" s="80" t="s">
        <v>776</v>
      </c>
      <c r="E77" s="80" t="s">
        <v>721</v>
      </c>
      <c r="F77" s="186">
        <f t="shared" si="0"/>
        <v>10</v>
      </c>
      <c r="G77" s="186"/>
      <c r="H77" s="186">
        <v>10</v>
      </c>
      <c r="I77" s="186"/>
      <c r="J77" s="186"/>
    </row>
    <row r="78" spans="2:10" ht="12.75">
      <c r="B78" s="96" t="s">
        <v>15</v>
      </c>
      <c r="C78" s="97" t="s">
        <v>16</v>
      </c>
      <c r="D78" s="80"/>
      <c r="E78" s="80"/>
      <c r="F78" s="186">
        <f t="shared" si="0"/>
        <v>400</v>
      </c>
      <c r="G78" s="186"/>
      <c r="H78" s="186">
        <f>H79</f>
        <v>400</v>
      </c>
      <c r="I78" s="186"/>
      <c r="J78" s="186"/>
    </row>
    <row r="79" spans="2:10" ht="12.75">
      <c r="B79" s="100" t="s">
        <v>780</v>
      </c>
      <c r="C79" s="97" t="s">
        <v>16</v>
      </c>
      <c r="D79" s="80" t="s">
        <v>472</v>
      </c>
      <c r="E79" s="80"/>
      <c r="F79" s="186">
        <f t="shared" si="0"/>
        <v>400</v>
      </c>
      <c r="G79" s="186"/>
      <c r="H79" s="186">
        <f>H80</f>
        <v>400</v>
      </c>
      <c r="I79" s="186"/>
      <c r="J79" s="186"/>
    </row>
    <row r="80" spans="2:10" ht="12.75">
      <c r="B80" s="87" t="s">
        <v>711</v>
      </c>
      <c r="C80" s="97" t="s">
        <v>16</v>
      </c>
      <c r="D80" s="80" t="s">
        <v>472</v>
      </c>
      <c r="E80" s="80" t="s">
        <v>710</v>
      </c>
      <c r="F80" s="186">
        <f aca="true" t="shared" si="1" ref="F80:F146">H80+I80+J80+G80</f>
        <v>400</v>
      </c>
      <c r="G80" s="186"/>
      <c r="H80" s="186">
        <v>400</v>
      </c>
      <c r="I80" s="186"/>
      <c r="J80" s="186"/>
    </row>
    <row r="81" spans="2:10" ht="12.75">
      <c r="B81" s="87" t="s">
        <v>19</v>
      </c>
      <c r="C81" s="97" t="s">
        <v>20</v>
      </c>
      <c r="D81" s="80"/>
      <c r="E81" s="80"/>
      <c r="F81" s="186">
        <f t="shared" si="1"/>
        <v>100</v>
      </c>
      <c r="G81" s="186"/>
      <c r="H81" s="186">
        <f>H82</f>
        <v>100</v>
      </c>
      <c r="I81" s="186"/>
      <c r="J81" s="186"/>
    </row>
    <row r="82" spans="2:10" ht="12.75">
      <c r="B82" s="96" t="s">
        <v>775</v>
      </c>
      <c r="C82" s="97" t="s">
        <v>20</v>
      </c>
      <c r="D82" s="80" t="s">
        <v>776</v>
      </c>
      <c r="E82" s="80"/>
      <c r="F82" s="186">
        <f t="shared" si="1"/>
        <v>100</v>
      </c>
      <c r="G82" s="186"/>
      <c r="H82" s="186">
        <f>H83</f>
        <v>100</v>
      </c>
      <c r="I82" s="186"/>
      <c r="J82" s="186"/>
    </row>
    <row r="83" spans="2:10" ht="12.75">
      <c r="B83" s="87" t="s">
        <v>696</v>
      </c>
      <c r="C83" s="97" t="s">
        <v>20</v>
      </c>
      <c r="D83" s="80" t="s">
        <v>776</v>
      </c>
      <c r="E83" s="80" t="s">
        <v>697</v>
      </c>
      <c r="F83" s="186">
        <f t="shared" si="1"/>
        <v>100</v>
      </c>
      <c r="G83" s="186"/>
      <c r="H83" s="186">
        <v>100</v>
      </c>
      <c r="I83" s="186"/>
      <c r="J83" s="186"/>
    </row>
    <row r="84" spans="2:10" ht="12.75">
      <c r="B84" s="155" t="s">
        <v>102</v>
      </c>
      <c r="C84" s="97" t="s">
        <v>101</v>
      </c>
      <c r="D84" s="80"/>
      <c r="E84" s="80"/>
      <c r="F84" s="186">
        <f t="shared" si="1"/>
        <v>247.8</v>
      </c>
      <c r="G84" s="186"/>
      <c r="H84" s="186">
        <f>H85</f>
        <v>247.8</v>
      </c>
      <c r="I84" s="186"/>
      <c r="J84" s="186"/>
    </row>
    <row r="85" spans="2:10" ht="12.75">
      <c r="B85" s="96" t="s">
        <v>775</v>
      </c>
      <c r="C85" s="97" t="s">
        <v>101</v>
      </c>
      <c r="D85" s="80" t="s">
        <v>776</v>
      </c>
      <c r="E85" s="80"/>
      <c r="F85" s="186">
        <f t="shared" si="1"/>
        <v>247.8</v>
      </c>
      <c r="G85" s="186"/>
      <c r="H85" s="186">
        <f>H86</f>
        <v>247.8</v>
      </c>
      <c r="I85" s="186"/>
      <c r="J85" s="186"/>
    </row>
    <row r="86" spans="2:10" ht="12.75">
      <c r="B86" s="87" t="s">
        <v>656</v>
      </c>
      <c r="C86" s="97" t="s">
        <v>101</v>
      </c>
      <c r="D86" s="80" t="s">
        <v>776</v>
      </c>
      <c r="E86" s="80" t="s">
        <v>655</v>
      </c>
      <c r="F86" s="186">
        <f t="shared" si="1"/>
        <v>247.8</v>
      </c>
      <c r="G86" s="186"/>
      <c r="H86" s="186">
        <v>247.8</v>
      </c>
      <c r="I86" s="186"/>
      <c r="J86" s="186"/>
    </row>
    <row r="87" spans="2:10" ht="12.75">
      <c r="B87" s="87" t="s">
        <v>215</v>
      </c>
      <c r="C87" s="80" t="s">
        <v>766</v>
      </c>
      <c r="D87" s="80"/>
      <c r="E87" s="80"/>
      <c r="F87" s="186">
        <f t="shared" si="1"/>
        <v>916.5</v>
      </c>
      <c r="G87" s="186"/>
      <c r="H87" s="186">
        <f>H88</f>
        <v>916.5</v>
      </c>
      <c r="I87" s="186"/>
      <c r="J87" s="186"/>
    </row>
    <row r="88" spans="2:10" ht="12.75">
      <c r="B88" s="87" t="s">
        <v>768</v>
      </c>
      <c r="C88" s="80" t="s">
        <v>766</v>
      </c>
      <c r="D88" s="80" t="s">
        <v>640</v>
      </c>
      <c r="E88" s="80"/>
      <c r="F88" s="186">
        <f t="shared" si="1"/>
        <v>916.5</v>
      </c>
      <c r="G88" s="186"/>
      <c r="H88" s="186">
        <f>H89</f>
        <v>916.5</v>
      </c>
      <c r="I88" s="186"/>
      <c r="J88" s="186"/>
    </row>
    <row r="89" spans="2:10" ht="12.75">
      <c r="B89" s="87" t="s">
        <v>829</v>
      </c>
      <c r="C89" s="80" t="s">
        <v>766</v>
      </c>
      <c r="D89" s="80" t="s">
        <v>640</v>
      </c>
      <c r="E89" s="80" t="s">
        <v>714</v>
      </c>
      <c r="F89" s="186">
        <f t="shared" si="1"/>
        <v>916.5</v>
      </c>
      <c r="G89" s="186"/>
      <c r="H89" s="186">
        <v>916.5</v>
      </c>
      <c r="I89" s="186"/>
      <c r="J89" s="186"/>
    </row>
    <row r="90" spans="2:10" ht="12.75">
      <c r="B90" s="98" t="s">
        <v>216</v>
      </c>
      <c r="C90" s="97" t="s">
        <v>772</v>
      </c>
      <c r="D90" s="80"/>
      <c r="E90" s="80"/>
      <c r="F90" s="186">
        <f t="shared" si="1"/>
        <v>81.7</v>
      </c>
      <c r="G90" s="186"/>
      <c r="H90" s="186">
        <f>H91</f>
        <v>81.7</v>
      </c>
      <c r="I90" s="186"/>
      <c r="J90" s="186"/>
    </row>
    <row r="91" spans="2:14" ht="12.75">
      <c r="B91" s="87" t="s">
        <v>768</v>
      </c>
      <c r="C91" s="97" t="s">
        <v>772</v>
      </c>
      <c r="D91" s="80" t="s">
        <v>640</v>
      </c>
      <c r="E91" s="80"/>
      <c r="F91" s="186">
        <f t="shared" si="1"/>
        <v>81.7</v>
      </c>
      <c r="G91" s="186"/>
      <c r="H91" s="186">
        <f>H92</f>
        <v>81.7</v>
      </c>
      <c r="I91" s="186"/>
      <c r="J91" s="186"/>
      <c r="L91" s="88"/>
      <c r="M91" s="88"/>
      <c r="N91" s="88"/>
    </row>
    <row r="92" spans="2:10" ht="12.75">
      <c r="B92" s="96" t="s">
        <v>771</v>
      </c>
      <c r="C92" s="97" t="s">
        <v>772</v>
      </c>
      <c r="D92" s="80" t="s">
        <v>640</v>
      </c>
      <c r="E92" s="80" t="s">
        <v>715</v>
      </c>
      <c r="F92" s="186">
        <f t="shared" si="1"/>
        <v>81.7</v>
      </c>
      <c r="G92" s="186"/>
      <c r="H92" s="186">
        <v>81.7</v>
      </c>
      <c r="I92" s="186"/>
      <c r="J92" s="186"/>
    </row>
    <row r="93" spans="2:10" ht="12.75">
      <c r="B93" s="95" t="s">
        <v>773</v>
      </c>
      <c r="C93" s="97" t="s">
        <v>774</v>
      </c>
      <c r="D93" s="80"/>
      <c r="E93" s="80"/>
      <c r="F93" s="186">
        <f t="shared" si="1"/>
        <v>17463.399999999998</v>
      </c>
      <c r="G93" s="186"/>
      <c r="H93" s="186">
        <f>H94+H98+H102</f>
        <v>17463.399999999998</v>
      </c>
      <c r="I93" s="186"/>
      <c r="J93" s="186"/>
    </row>
    <row r="94" spans="2:12" ht="12.75">
      <c r="B94" s="87" t="s">
        <v>768</v>
      </c>
      <c r="C94" s="97" t="s">
        <v>774</v>
      </c>
      <c r="D94" s="80" t="s">
        <v>640</v>
      </c>
      <c r="E94" s="80"/>
      <c r="F94" s="186">
        <f t="shared" si="1"/>
        <v>14344.599999999999</v>
      </c>
      <c r="G94" s="186"/>
      <c r="H94" s="186">
        <f>H95+H96+H97</f>
        <v>14344.599999999999</v>
      </c>
      <c r="I94" s="186"/>
      <c r="J94" s="186"/>
      <c r="L94" s="88"/>
    </row>
    <row r="95" spans="2:10" ht="12.75">
      <c r="B95" s="96" t="s">
        <v>771</v>
      </c>
      <c r="C95" s="97" t="s">
        <v>774</v>
      </c>
      <c r="D95" s="80" t="s">
        <v>640</v>
      </c>
      <c r="E95" s="80" t="s">
        <v>715</v>
      </c>
      <c r="F95" s="186">
        <f t="shared" si="1"/>
        <v>248.9</v>
      </c>
      <c r="G95" s="186"/>
      <c r="H95" s="186">
        <v>248.9</v>
      </c>
      <c r="I95" s="186"/>
      <c r="J95" s="186"/>
    </row>
    <row r="96" spans="2:10" ht="12.75">
      <c r="B96" s="96" t="s">
        <v>779</v>
      </c>
      <c r="C96" s="97" t="s">
        <v>774</v>
      </c>
      <c r="D96" s="80" t="s">
        <v>640</v>
      </c>
      <c r="E96" s="80" t="s">
        <v>716</v>
      </c>
      <c r="F96" s="186">
        <f t="shared" si="1"/>
        <v>12020.5</v>
      </c>
      <c r="G96" s="186"/>
      <c r="H96" s="186">
        <v>12020.5</v>
      </c>
      <c r="I96" s="186"/>
      <c r="J96" s="186"/>
    </row>
    <row r="97" spans="2:10" ht="12.75">
      <c r="B97" s="100" t="s">
        <v>361</v>
      </c>
      <c r="C97" s="97" t="s">
        <v>774</v>
      </c>
      <c r="D97" s="80" t="s">
        <v>640</v>
      </c>
      <c r="E97" s="80" t="s">
        <v>717</v>
      </c>
      <c r="F97" s="186">
        <f t="shared" si="1"/>
        <v>2075.2</v>
      </c>
      <c r="G97" s="186"/>
      <c r="H97" s="186">
        <v>2075.2</v>
      </c>
      <c r="I97" s="186"/>
      <c r="J97" s="186"/>
    </row>
    <row r="98" spans="2:10" ht="12.75">
      <c r="B98" s="96" t="s">
        <v>775</v>
      </c>
      <c r="C98" s="97" t="s">
        <v>774</v>
      </c>
      <c r="D98" s="80" t="s">
        <v>776</v>
      </c>
      <c r="E98" s="80"/>
      <c r="F98" s="186">
        <f t="shared" si="1"/>
        <v>3102.3</v>
      </c>
      <c r="G98" s="186"/>
      <c r="H98" s="186">
        <f>H99+H100+H101</f>
        <v>3102.3</v>
      </c>
      <c r="I98" s="186"/>
      <c r="J98" s="186"/>
    </row>
    <row r="99" spans="2:10" ht="12.75">
      <c r="B99" s="96" t="s">
        <v>771</v>
      </c>
      <c r="C99" s="97" t="s">
        <v>774</v>
      </c>
      <c r="D99" s="80" t="s">
        <v>776</v>
      </c>
      <c r="E99" s="80" t="s">
        <v>715</v>
      </c>
      <c r="F99" s="186">
        <f t="shared" si="1"/>
        <v>6.8</v>
      </c>
      <c r="G99" s="186"/>
      <c r="H99" s="186">
        <v>6.8</v>
      </c>
      <c r="I99" s="186"/>
      <c r="J99" s="186"/>
    </row>
    <row r="100" spans="2:10" ht="12.75">
      <c r="B100" s="96" t="s">
        <v>779</v>
      </c>
      <c r="C100" s="97" t="s">
        <v>774</v>
      </c>
      <c r="D100" s="80" t="s">
        <v>776</v>
      </c>
      <c r="E100" s="80" t="s">
        <v>716</v>
      </c>
      <c r="F100" s="186">
        <f t="shared" si="1"/>
        <v>2803.9</v>
      </c>
      <c r="G100" s="186"/>
      <c r="H100" s="186">
        <v>2803.9</v>
      </c>
      <c r="I100" s="186"/>
      <c r="J100" s="186"/>
    </row>
    <row r="101" spans="2:10" ht="12.75">
      <c r="B101" s="100" t="s">
        <v>361</v>
      </c>
      <c r="C101" s="97" t="s">
        <v>774</v>
      </c>
      <c r="D101" s="80" t="s">
        <v>776</v>
      </c>
      <c r="E101" s="80" t="s">
        <v>717</v>
      </c>
      <c r="F101" s="186">
        <f t="shared" si="1"/>
        <v>291.6</v>
      </c>
      <c r="G101" s="186"/>
      <c r="H101" s="186">
        <v>291.6</v>
      </c>
      <c r="I101" s="186"/>
      <c r="J101" s="186"/>
    </row>
    <row r="102" spans="2:10" ht="12.75">
      <c r="B102" s="96" t="s">
        <v>780</v>
      </c>
      <c r="C102" s="97" t="s">
        <v>774</v>
      </c>
      <c r="D102" s="80" t="s">
        <v>472</v>
      </c>
      <c r="E102" s="80"/>
      <c r="F102" s="186">
        <f>H102+I102+J102+G102</f>
        <v>16.5</v>
      </c>
      <c r="G102" s="186"/>
      <c r="H102" s="186">
        <f>H104+H105+H103</f>
        <v>16.5</v>
      </c>
      <c r="I102" s="186"/>
      <c r="J102" s="186"/>
    </row>
    <row r="103" spans="2:10" ht="12.75">
      <c r="B103" s="96" t="s">
        <v>771</v>
      </c>
      <c r="C103" s="97" t="s">
        <v>774</v>
      </c>
      <c r="D103" s="80" t="s">
        <v>472</v>
      </c>
      <c r="E103" s="80" t="s">
        <v>715</v>
      </c>
      <c r="F103" s="186">
        <f t="shared" si="1"/>
        <v>0.1</v>
      </c>
      <c r="G103" s="186"/>
      <c r="H103" s="186">
        <v>0.1</v>
      </c>
      <c r="I103" s="186"/>
      <c r="J103" s="186"/>
    </row>
    <row r="104" spans="2:10" ht="12.75">
      <c r="B104" s="96" t="s">
        <v>779</v>
      </c>
      <c r="C104" s="97" t="s">
        <v>774</v>
      </c>
      <c r="D104" s="80" t="s">
        <v>472</v>
      </c>
      <c r="E104" s="80" t="s">
        <v>716</v>
      </c>
      <c r="F104" s="186">
        <f t="shared" si="1"/>
        <v>15.4</v>
      </c>
      <c r="G104" s="186"/>
      <c r="H104" s="186">
        <v>15.4</v>
      </c>
      <c r="I104" s="186"/>
      <c r="J104" s="186"/>
    </row>
    <row r="105" spans="2:10" ht="12.75">
      <c r="B105" s="96" t="s">
        <v>361</v>
      </c>
      <c r="C105" s="97" t="s">
        <v>774</v>
      </c>
      <c r="D105" s="80" t="s">
        <v>472</v>
      </c>
      <c r="E105" s="80" t="s">
        <v>717</v>
      </c>
      <c r="F105" s="186">
        <f t="shared" si="1"/>
        <v>1</v>
      </c>
      <c r="G105" s="186"/>
      <c r="H105" s="187">
        <v>1</v>
      </c>
      <c r="I105" s="186"/>
      <c r="J105" s="186"/>
    </row>
    <row r="106" spans="2:10" ht="12.75">
      <c r="B106" s="95" t="s">
        <v>218</v>
      </c>
      <c r="C106" s="83" t="s">
        <v>789</v>
      </c>
      <c r="D106" s="83"/>
      <c r="E106" s="83"/>
      <c r="F106" s="186">
        <f t="shared" si="1"/>
        <v>100</v>
      </c>
      <c r="G106" s="186"/>
      <c r="H106" s="186">
        <f>H107</f>
        <v>100</v>
      </c>
      <c r="I106" s="186"/>
      <c r="J106" s="186"/>
    </row>
    <row r="107" spans="2:10" ht="12.75">
      <c r="B107" s="96" t="s">
        <v>775</v>
      </c>
      <c r="C107" s="83" t="s">
        <v>789</v>
      </c>
      <c r="D107" s="80" t="s">
        <v>776</v>
      </c>
      <c r="E107" s="83"/>
      <c r="F107" s="186">
        <f t="shared" si="1"/>
        <v>100</v>
      </c>
      <c r="G107" s="186"/>
      <c r="H107" s="186">
        <f>H108</f>
        <v>100</v>
      </c>
      <c r="I107" s="186"/>
      <c r="J107" s="186"/>
    </row>
    <row r="108" spans="2:10" ht="12.75">
      <c r="B108" s="96" t="s">
        <v>341</v>
      </c>
      <c r="C108" s="83" t="s">
        <v>789</v>
      </c>
      <c r="D108" s="80" t="s">
        <v>776</v>
      </c>
      <c r="E108" s="83" t="s">
        <v>693</v>
      </c>
      <c r="F108" s="186">
        <f t="shared" si="1"/>
        <v>100</v>
      </c>
      <c r="G108" s="186"/>
      <c r="H108" s="186">
        <v>100</v>
      </c>
      <c r="I108" s="186"/>
      <c r="J108" s="186"/>
    </row>
    <row r="109" spans="2:10" ht="12.75">
      <c r="B109" s="98" t="s">
        <v>219</v>
      </c>
      <c r="C109" s="83" t="s">
        <v>790</v>
      </c>
      <c r="D109" s="84"/>
      <c r="E109" s="83"/>
      <c r="F109" s="186">
        <f t="shared" si="1"/>
        <v>371.5</v>
      </c>
      <c r="G109" s="186"/>
      <c r="H109" s="186">
        <f>H110+H112+H114</f>
        <v>371.5</v>
      </c>
      <c r="I109" s="186"/>
      <c r="J109" s="186"/>
    </row>
    <row r="110" spans="2:10" ht="12.75">
      <c r="B110" s="87" t="s">
        <v>768</v>
      </c>
      <c r="C110" s="83" t="s">
        <v>790</v>
      </c>
      <c r="D110" s="80" t="s">
        <v>640</v>
      </c>
      <c r="E110" s="83"/>
      <c r="F110" s="186">
        <f t="shared" si="1"/>
        <v>110.4</v>
      </c>
      <c r="G110" s="186"/>
      <c r="H110" s="186">
        <f>H111</f>
        <v>110.4</v>
      </c>
      <c r="I110" s="186"/>
      <c r="J110" s="186"/>
    </row>
    <row r="111" spans="2:10" ht="12.75">
      <c r="B111" s="96" t="s">
        <v>341</v>
      </c>
      <c r="C111" s="83" t="s">
        <v>790</v>
      </c>
      <c r="D111" s="80" t="s">
        <v>640</v>
      </c>
      <c r="E111" s="83" t="s">
        <v>693</v>
      </c>
      <c r="F111" s="186">
        <f t="shared" si="1"/>
        <v>110.4</v>
      </c>
      <c r="G111" s="186"/>
      <c r="H111" s="186">
        <v>110.4</v>
      </c>
      <c r="I111" s="186"/>
      <c r="J111" s="186"/>
    </row>
    <row r="112" spans="2:10" ht="12.75">
      <c r="B112" s="96" t="s">
        <v>775</v>
      </c>
      <c r="C112" s="83" t="s">
        <v>790</v>
      </c>
      <c r="D112" s="80" t="s">
        <v>776</v>
      </c>
      <c r="E112" s="80"/>
      <c r="F112" s="186">
        <f t="shared" si="1"/>
        <v>45.9</v>
      </c>
      <c r="G112" s="186"/>
      <c r="H112" s="186">
        <f>H113</f>
        <v>45.9</v>
      </c>
      <c r="I112" s="186"/>
      <c r="J112" s="186"/>
    </row>
    <row r="113" spans="2:10" ht="12.75">
      <c r="B113" s="96" t="s">
        <v>341</v>
      </c>
      <c r="C113" s="83" t="s">
        <v>790</v>
      </c>
      <c r="D113" s="80" t="s">
        <v>776</v>
      </c>
      <c r="E113" s="80" t="s">
        <v>693</v>
      </c>
      <c r="F113" s="186">
        <f t="shared" si="1"/>
        <v>45.9</v>
      </c>
      <c r="G113" s="186"/>
      <c r="H113" s="186">
        <v>45.9</v>
      </c>
      <c r="I113" s="186"/>
      <c r="J113" s="186"/>
    </row>
    <row r="114" spans="2:10" ht="12.75">
      <c r="B114" s="96" t="s">
        <v>780</v>
      </c>
      <c r="C114" s="83" t="s">
        <v>790</v>
      </c>
      <c r="D114" s="80" t="s">
        <v>472</v>
      </c>
      <c r="E114" s="83"/>
      <c r="F114" s="186">
        <f t="shared" si="1"/>
        <v>215.2</v>
      </c>
      <c r="G114" s="186"/>
      <c r="H114" s="186">
        <f>H115</f>
        <v>215.2</v>
      </c>
      <c r="I114" s="186"/>
      <c r="J114" s="186"/>
    </row>
    <row r="115" spans="2:10" ht="12.75">
      <c r="B115" s="96" t="s">
        <v>341</v>
      </c>
      <c r="C115" s="83" t="s">
        <v>790</v>
      </c>
      <c r="D115" s="80" t="s">
        <v>472</v>
      </c>
      <c r="E115" s="83" t="s">
        <v>693</v>
      </c>
      <c r="F115" s="186">
        <f t="shared" si="1"/>
        <v>215.2</v>
      </c>
      <c r="G115" s="186"/>
      <c r="H115" s="186">
        <v>215.2</v>
      </c>
      <c r="I115" s="186"/>
      <c r="J115" s="186"/>
    </row>
    <row r="116" spans="2:10" ht="12.75">
      <c r="B116" s="96" t="s">
        <v>217</v>
      </c>
      <c r="C116" s="97" t="s">
        <v>279</v>
      </c>
      <c r="D116" s="80"/>
      <c r="E116" s="80"/>
      <c r="F116" s="186">
        <f t="shared" si="1"/>
        <v>50</v>
      </c>
      <c r="G116" s="186"/>
      <c r="H116" s="186">
        <f>H117</f>
        <v>50</v>
      </c>
      <c r="I116" s="186"/>
      <c r="J116" s="186"/>
    </row>
    <row r="117" spans="2:10" ht="12.75">
      <c r="B117" s="96" t="s">
        <v>780</v>
      </c>
      <c r="C117" s="97" t="s">
        <v>279</v>
      </c>
      <c r="D117" s="80" t="s">
        <v>472</v>
      </c>
      <c r="E117" s="80"/>
      <c r="F117" s="186">
        <f t="shared" si="1"/>
        <v>50</v>
      </c>
      <c r="G117" s="186"/>
      <c r="H117" s="186">
        <f>H118</f>
        <v>50</v>
      </c>
      <c r="I117" s="186"/>
      <c r="J117" s="186"/>
    </row>
    <row r="118" spans="2:10" ht="12.75">
      <c r="B118" s="96" t="s">
        <v>340</v>
      </c>
      <c r="C118" s="97" t="s">
        <v>279</v>
      </c>
      <c r="D118" s="80" t="s">
        <v>472</v>
      </c>
      <c r="E118" s="80" t="s">
        <v>692</v>
      </c>
      <c r="F118" s="186">
        <f t="shared" si="1"/>
        <v>50</v>
      </c>
      <c r="G118" s="186"/>
      <c r="H118" s="186">
        <v>50</v>
      </c>
      <c r="I118" s="186"/>
      <c r="J118" s="186"/>
    </row>
    <row r="119" spans="2:10" ht="12.75">
      <c r="B119" s="87" t="s">
        <v>21</v>
      </c>
      <c r="C119" s="97" t="s">
        <v>22</v>
      </c>
      <c r="D119" s="80"/>
      <c r="E119" s="80"/>
      <c r="F119" s="186">
        <f t="shared" si="1"/>
        <v>11769.4</v>
      </c>
      <c r="G119" s="186"/>
      <c r="H119" s="186">
        <f>H120</f>
        <v>11769.4</v>
      </c>
      <c r="I119" s="186"/>
      <c r="J119" s="186"/>
    </row>
    <row r="120" spans="2:10" ht="12.75">
      <c r="B120" s="87" t="s">
        <v>13</v>
      </c>
      <c r="C120" s="97" t="s">
        <v>22</v>
      </c>
      <c r="D120" s="80" t="s">
        <v>14</v>
      </c>
      <c r="E120" s="80"/>
      <c r="F120" s="186">
        <f t="shared" si="1"/>
        <v>11769.4</v>
      </c>
      <c r="G120" s="186"/>
      <c r="H120" s="186">
        <f>H121</f>
        <v>11769.4</v>
      </c>
      <c r="I120" s="186"/>
      <c r="J120" s="186"/>
    </row>
    <row r="121" spans="2:10" ht="12.75">
      <c r="B121" s="87" t="s">
        <v>345</v>
      </c>
      <c r="C121" s="97" t="s">
        <v>22</v>
      </c>
      <c r="D121" s="80" t="s">
        <v>14</v>
      </c>
      <c r="E121" s="80" t="s">
        <v>725</v>
      </c>
      <c r="F121" s="186">
        <f t="shared" si="1"/>
        <v>11769.4</v>
      </c>
      <c r="G121" s="186"/>
      <c r="H121" s="186">
        <v>11769.4</v>
      </c>
      <c r="I121" s="186"/>
      <c r="J121" s="186"/>
    </row>
    <row r="122" spans="2:10" s="86" customFormat="1" ht="12.75">
      <c r="B122" s="87" t="s">
        <v>223</v>
      </c>
      <c r="C122" s="97" t="s">
        <v>501</v>
      </c>
      <c r="D122" s="80"/>
      <c r="E122" s="80"/>
      <c r="F122" s="186">
        <f t="shared" si="1"/>
        <v>21960.4</v>
      </c>
      <c r="G122" s="186"/>
      <c r="H122" s="186">
        <f>H123</f>
        <v>21960.4</v>
      </c>
      <c r="I122" s="186"/>
      <c r="J122" s="186"/>
    </row>
    <row r="123" spans="2:10" s="86" customFormat="1" ht="12.75">
      <c r="B123" s="87" t="s">
        <v>13</v>
      </c>
      <c r="C123" s="97" t="s">
        <v>501</v>
      </c>
      <c r="D123" s="80" t="s">
        <v>14</v>
      </c>
      <c r="E123" s="80"/>
      <c r="F123" s="186">
        <f t="shared" si="1"/>
        <v>21960.4</v>
      </c>
      <c r="G123" s="186"/>
      <c r="H123" s="186">
        <f>H124</f>
        <v>21960.4</v>
      </c>
      <c r="I123" s="186"/>
      <c r="J123" s="186"/>
    </row>
    <row r="124" spans="2:10" s="86" customFormat="1" ht="12.75">
      <c r="B124" s="87" t="s">
        <v>346</v>
      </c>
      <c r="C124" s="97" t="s">
        <v>501</v>
      </c>
      <c r="D124" s="80" t="s">
        <v>14</v>
      </c>
      <c r="E124" s="80" t="s">
        <v>726</v>
      </c>
      <c r="F124" s="186">
        <f t="shared" si="1"/>
        <v>21960.4</v>
      </c>
      <c r="G124" s="186"/>
      <c r="H124" s="186">
        <v>21960.4</v>
      </c>
      <c r="I124" s="186"/>
      <c r="J124" s="186"/>
    </row>
    <row r="125" spans="2:10" s="86" customFormat="1" ht="12.75">
      <c r="B125" s="87" t="s">
        <v>224</v>
      </c>
      <c r="C125" s="97" t="s">
        <v>502</v>
      </c>
      <c r="D125" s="80"/>
      <c r="E125" s="80"/>
      <c r="F125" s="186">
        <f t="shared" si="1"/>
        <v>6894.5</v>
      </c>
      <c r="G125" s="186"/>
      <c r="H125" s="186">
        <f>H126</f>
        <v>6894.5</v>
      </c>
      <c r="I125" s="186"/>
      <c r="J125" s="186"/>
    </row>
    <row r="126" spans="2:10" s="86" customFormat="1" ht="12.75">
      <c r="B126" s="87" t="s">
        <v>13</v>
      </c>
      <c r="C126" s="97" t="s">
        <v>502</v>
      </c>
      <c r="D126" s="80" t="s">
        <v>14</v>
      </c>
      <c r="E126" s="80"/>
      <c r="F126" s="186">
        <f t="shared" si="1"/>
        <v>6894.5</v>
      </c>
      <c r="G126" s="186"/>
      <c r="H126" s="186">
        <f>H127</f>
        <v>6894.5</v>
      </c>
      <c r="I126" s="186"/>
      <c r="J126" s="186"/>
    </row>
    <row r="127" spans="2:10" s="86" customFormat="1" ht="12.75">
      <c r="B127" s="87" t="s">
        <v>346</v>
      </c>
      <c r="C127" s="97" t="s">
        <v>502</v>
      </c>
      <c r="D127" s="80" t="s">
        <v>14</v>
      </c>
      <c r="E127" s="80" t="s">
        <v>726</v>
      </c>
      <c r="F127" s="186">
        <f t="shared" si="1"/>
        <v>6894.5</v>
      </c>
      <c r="G127" s="194"/>
      <c r="H127" s="194">
        <v>6894.5</v>
      </c>
      <c r="I127" s="186"/>
      <c r="J127" s="186"/>
    </row>
    <row r="128" spans="2:10" ht="25.5">
      <c r="B128" s="87" t="s">
        <v>226</v>
      </c>
      <c r="C128" s="80" t="s">
        <v>611</v>
      </c>
      <c r="D128" s="80"/>
      <c r="E128" s="80"/>
      <c r="F128" s="186">
        <f t="shared" si="1"/>
        <v>996.4</v>
      </c>
      <c r="G128" s="186"/>
      <c r="H128" s="186">
        <f>H129+H131+H133</f>
        <v>996.4</v>
      </c>
      <c r="I128" s="186"/>
      <c r="J128" s="186"/>
    </row>
    <row r="129" spans="2:11" ht="12.75">
      <c r="B129" s="87" t="s">
        <v>768</v>
      </c>
      <c r="C129" s="80" t="s">
        <v>611</v>
      </c>
      <c r="D129" s="80" t="s">
        <v>640</v>
      </c>
      <c r="E129" s="80"/>
      <c r="F129" s="186">
        <f t="shared" si="1"/>
        <v>794.2</v>
      </c>
      <c r="G129" s="186"/>
      <c r="H129" s="186">
        <f>H130</f>
        <v>794.2</v>
      </c>
      <c r="I129" s="186"/>
      <c r="J129" s="186"/>
      <c r="K129" s="88"/>
    </row>
    <row r="130" spans="2:10" ht="12.75">
      <c r="B130" s="132" t="s">
        <v>347</v>
      </c>
      <c r="C130" s="80" t="s">
        <v>611</v>
      </c>
      <c r="D130" s="80" t="s">
        <v>640</v>
      </c>
      <c r="E130" s="80" t="s">
        <v>728</v>
      </c>
      <c r="F130" s="186">
        <f t="shared" si="1"/>
        <v>794.2</v>
      </c>
      <c r="G130" s="186"/>
      <c r="H130" s="186">
        <v>794.2</v>
      </c>
      <c r="I130" s="186"/>
      <c r="J130" s="186"/>
    </row>
    <row r="131" spans="2:10" ht="12.75">
      <c r="B131" s="96" t="s">
        <v>775</v>
      </c>
      <c r="C131" s="80" t="s">
        <v>611</v>
      </c>
      <c r="D131" s="80" t="s">
        <v>776</v>
      </c>
      <c r="E131" s="80"/>
      <c r="F131" s="186">
        <f t="shared" si="1"/>
        <v>200.8</v>
      </c>
      <c r="G131" s="186"/>
      <c r="H131" s="187">
        <f>H132</f>
        <v>200.8</v>
      </c>
      <c r="I131" s="186"/>
      <c r="J131" s="186"/>
    </row>
    <row r="132" spans="2:10" ht="12.75">
      <c r="B132" s="132" t="s">
        <v>347</v>
      </c>
      <c r="C132" s="80" t="s">
        <v>611</v>
      </c>
      <c r="D132" s="80" t="s">
        <v>776</v>
      </c>
      <c r="E132" s="80" t="s">
        <v>728</v>
      </c>
      <c r="F132" s="186">
        <f t="shared" si="1"/>
        <v>200.8</v>
      </c>
      <c r="G132" s="186"/>
      <c r="H132" s="187">
        <v>200.8</v>
      </c>
      <c r="I132" s="186"/>
      <c r="J132" s="186"/>
    </row>
    <row r="133" spans="2:10" ht="12.75">
      <c r="B133" s="96" t="s">
        <v>780</v>
      </c>
      <c r="C133" s="80" t="s">
        <v>611</v>
      </c>
      <c r="D133" s="80" t="s">
        <v>472</v>
      </c>
      <c r="E133" s="80"/>
      <c r="F133" s="186">
        <f t="shared" si="1"/>
        <v>1.4</v>
      </c>
      <c r="G133" s="186"/>
      <c r="H133" s="187">
        <f>H134</f>
        <v>1.4</v>
      </c>
      <c r="I133" s="186"/>
      <c r="J133" s="186"/>
    </row>
    <row r="134" spans="2:10" ht="12.75">
      <c r="B134" s="132" t="s">
        <v>347</v>
      </c>
      <c r="C134" s="80" t="s">
        <v>611</v>
      </c>
      <c r="D134" s="80" t="s">
        <v>472</v>
      </c>
      <c r="E134" s="80" t="s">
        <v>728</v>
      </c>
      <c r="F134" s="186">
        <f t="shared" si="1"/>
        <v>1.4</v>
      </c>
      <c r="G134" s="186"/>
      <c r="H134" s="187">
        <v>1.4</v>
      </c>
      <c r="I134" s="186"/>
      <c r="J134" s="186"/>
    </row>
    <row r="135" spans="2:10" ht="12.75">
      <c r="B135" s="87" t="s">
        <v>227</v>
      </c>
      <c r="C135" s="80" t="s">
        <v>612</v>
      </c>
      <c r="D135" s="80"/>
      <c r="E135" s="80"/>
      <c r="F135" s="186">
        <f t="shared" si="1"/>
        <v>3272.6</v>
      </c>
      <c r="G135" s="186">
        <f>G136</f>
        <v>880.4</v>
      </c>
      <c r="H135" s="186">
        <f>H136</f>
        <v>2392.2</v>
      </c>
      <c r="I135" s="186"/>
      <c r="J135" s="186"/>
    </row>
    <row r="136" spans="2:10" ht="12.75">
      <c r="B136" s="87" t="s">
        <v>13</v>
      </c>
      <c r="C136" s="80" t="s">
        <v>612</v>
      </c>
      <c r="D136" s="80" t="s">
        <v>14</v>
      </c>
      <c r="E136" s="80"/>
      <c r="F136" s="186">
        <f t="shared" si="1"/>
        <v>3272.6</v>
      </c>
      <c r="G136" s="186">
        <f>G137</f>
        <v>880.4</v>
      </c>
      <c r="H136" s="186">
        <f>H137</f>
        <v>2392.2</v>
      </c>
      <c r="I136" s="186"/>
      <c r="J136" s="186"/>
    </row>
    <row r="137" spans="2:10" ht="12.75">
      <c r="B137" s="87" t="s">
        <v>349</v>
      </c>
      <c r="C137" s="80" t="s">
        <v>612</v>
      </c>
      <c r="D137" s="80" t="s">
        <v>14</v>
      </c>
      <c r="E137" s="80" t="s">
        <v>730</v>
      </c>
      <c r="F137" s="186">
        <f t="shared" si="1"/>
        <v>3272.6</v>
      </c>
      <c r="G137" s="186">
        <v>880.4</v>
      </c>
      <c r="H137" s="186">
        <v>2392.2</v>
      </c>
      <c r="I137" s="186"/>
      <c r="J137" s="186"/>
    </row>
    <row r="138" spans="2:10" ht="12.75">
      <c r="B138" s="87" t="s">
        <v>228</v>
      </c>
      <c r="C138" s="80" t="s">
        <v>613</v>
      </c>
      <c r="D138" s="80"/>
      <c r="E138" s="80"/>
      <c r="F138" s="186">
        <f t="shared" si="1"/>
        <v>4316</v>
      </c>
      <c r="G138" s="186">
        <f>G139+G141+G143</f>
        <v>1898.6</v>
      </c>
      <c r="H138" s="186">
        <f>H139+H141+H143</f>
        <v>2417.3999999999996</v>
      </c>
      <c r="I138" s="186"/>
      <c r="J138" s="186"/>
    </row>
    <row r="139" spans="2:10" ht="12.75">
      <c r="B139" s="87" t="s">
        <v>768</v>
      </c>
      <c r="C139" s="80" t="s">
        <v>613</v>
      </c>
      <c r="D139" s="80" t="s">
        <v>640</v>
      </c>
      <c r="E139" s="80"/>
      <c r="F139" s="186">
        <f t="shared" si="1"/>
        <v>3570.2</v>
      </c>
      <c r="G139" s="186">
        <f>G140</f>
        <v>1181</v>
      </c>
      <c r="H139" s="186">
        <f>H140</f>
        <v>2389.2</v>
      </c>
      <c r="I139" s="186"/>
      <c r="J139" s="186"/>
    </row>
    <row r="140" spans="2:10" ht="12.75">
      <c r="B140" s="87" t="s">
        <v>349</v>
      </c>
      <c r="C140" s="80" t="s">
        <v>613</v>
      </c>
      <c r="D140" s="80" t="s">
        <v>640</v>
      </c>
      <c r="E140" s="80" t="s">
        <v>730</v>
      </c>
      <c r="F140" s="186">
        <f t="shared" si="1"/>
        <v>3570.2</v>
      </c>
      <c r="G140" s="186">
        <v>1181</v>
      </c>
      <c r="H140" s="187">
        <v>2389.2</v>
      </c>
      <c r="I140" s="186"/>
      <c r="J140" s="186"/>
    </row>
    <row r="141" spans="2:10" ht="12.75">
      <c r="B141" s="96" t="s">
        <v>775</v>
      </c>
      <c r="C141" s="80" t="s">
        <v>613</v>
      </c>
      <c r="D141" s="80" t="s">
        <v>776</v>
      </c>
      <c r="E141" s="80"/>
      <c r="F141" s="186">
        <f t="shared" si="1"/>
        <v>740.8000000000001</v>
      </c>
      <c r="G141" s="186">
        <f>G142</f>
        <v>712.6</v>
      </c>
      <c r="H141" s="186">
        <f>H142</f>
        <v>28.2</v>
      </c>
      <c r="I141" s="186"/>
      <c r="J141" s="186"/>
    </row>
    <row r="142" spans="2:10" ht="12.75">
      <c r="B142" s="87" t="s">
        <v>349</v>
      </c>
      <c r="C142" s="80" t="s">
        <v>613</v>
      </c>
      <c r="D142" s="80" t="s">
        <v>776</v>
      </c>
      <c r="E142" s="80" t="s">
        <v>730</v>
      </c>
      <c r="F142" s="186">
        <f t="shared" si="1"/>
        <v>740.8000000000001</v>
      </c>
      <c r="G142" s="186">
        <v>712.6</v>
      </c>
      <c r="H142" s="186">
        <v>28.2</v>
      </c>
      <c r="I142" s="186"/>
      <c r="J142" s="186"/>
    </row>
    <row r="143" spans="2:10" ht="12.75">
      <c r="B143" s="96" t="s">
        <v>780</v>
      </c>
      <c r="C143" s="80" t="s">
        <v>613</v>
      </c>
      <c r="D143" s="80" t="s">
        <v>472</v>
      </c>
      <c r="E143" s="80"/>
      <c r="F143" s="186">
        <f t="shared" si="1"/>
        <v>5</v>
      </c>
      <c r="G143" s="186">
        <f>G144</f>
        <v>5</v>
      </c>
      <c r="H143" s="186"/>
      <c r="I143" s="186"/>
      <c r="J143" s="186"/>
    </row>
    <row r="144" spans="2:10" ht="12.75">
      <c r="B144" s="87" t="s">
        <v>349</v>
      </c>
      <c r="C144" s="80" t="s">
        <v>613</v>
      </c>
      <c r="D144" s="80" t="s">
        <v>472</v>
      </c>
      <c r="E144" s="80" t="s">
        <v>730</v>
      </c>
      <c r="F144" s="186">
        <f t="shared" si="1"/>
        <v>5</v>
      </c>
      <c r="G144" s="186">
        <v>5</v>
      </c>
      <c r="H144" s="186"/>
      <c r="I144" s="186"/>
      <c r="J144" s="186"/>
    </row>
    <row r="145" spans="2:10" ht="12.75">
      <c r="B145" s="87" t="s">
        <v>265</v>
      </c>
      <c r="C145" s="80" t="s">
        <v>614</v>
      </c>
      <c r="D145" s="80"/>
      <c r="E145" s="80"/>
      <c r="F145" s="186">
        <f t="shared" si="1"/>
        <v>2125.3</v>
      </c>
      <c r="G145" s="186"/>
      <c r="H145" s="186">
        <f>H146</f>
        <v>2125.3</v>
      </c>
      <c r="I145" s="186"/>
      <c r="J145" s="186"/>
    </row>
    <row r="146" spans="2:10" ht="12.75">
      <c r="B146" s="87" t="s">
        <v>522</v>
      </c>
      <c r="C146" s="80" t="s">
        <v>614</v>
      </c>
      <c r="D146" s="80" t="s">
        <v>615</v>
      </c>
      <c r="E146" s="80"/>
      <c r="F146" s="186">
        <f t="shared" si="1"/>
        <v>2125.3</v>
      </c>
      <c r="G146" s="186"/>
      <c r="H146" s="186">
        <f>H147</f>
        <v>2125.3</v>
      </c>
      <c r="I146" s="186"/>
      <c r="J146" s="186"/>
    </row>
    <row r="147" spans="2:10" ht="12.75">
      <c r="B147" s="87" t="s">
        <v>690</v>
      </c>
      <c r="C147" s="80" t="s">
        <v>614</v>
      </c>
      <c r="D147" s="80" t="s">
        <v>615</v>
      </c>
      <c r="E147" s="80" t="s">
        <v>732</v>
      </c>
      <c r="F147" s="186">
        <f aca="true" t="shared" si="2" ref="F147:F207">H147+I147+J147+G147</f>
        <v>2125.3</v>
      </c>
      <c r="G147" s="186"/>
      <c r="H147" s="186">
        <v>2125.3</v>
      </c>
      <c r="I147" s="186"/>
      <c r="J147" s="186"/>
    </row>
    <row r="148" spans="2:10" ht="12.75">
      <c r="B148" s="87" t="s">
        <v>266</v>
      </c>
      <c r="C148" s="108" t="s">
        <v>616</v>
      </c>
      <c r="D148" s="80"/>
      <c r="E148" s="80"/>
      <c r="F148" s="186">
        <f t="shared" si="2"/>
        <v>56.4</v>
      </c>
      <c r="G148" s="186"/>
      <c r="H148" s="186">
        <f>H149</f>
        <v>56.4</v>
      </c>
      <c r="I148" s="186"/>
      <c r="J148" s="186"/>
    </row>
    <row r="149" spans="2:10" ht="12.75">
      <c r="B149" s="87" t="s">
        <v>13</v>
      </c>
      <c r="C149" s="108" t="s">
        <v>616</v>
      </c>
      <c r="D149" s="80" t="s">
        <v>14</v>
      </c>
      <c r="E149" s="80"/>
      <c r="F149" s="186">
        <f t="shared" si="2"/>
        <v>56.4</v>
      </c>
      <c r="G149" s="186"/>
      <c r="H149" s="186">
        <f>H150</f>
        <v>56.4</v>
      </c>
      <c r="I149" s="186"/>
      <c r="J149" s="186"/>
    </row>
    <row r="150" spans="2:10" ht="12.75">
      <c r="B150" s="87" t="s">
        <v>355</v>
      </c>
      <c r="C150" s="108" t="s">
        <v>616</v>
      </c>
      <c r="D150" s="80">
        <v>600</v>
      </c>
      <c r="E150" s="80" t="s">
        <v>733</v>
      </c>
      <c r="F150" s="186">
        <f t="shared" si="2"/>
        <v>56.4</v>
      </c>
      <c r="G150" s="186"/>
      <c r="H150" s="186">
        <v>56.4</v>
      </c>
      <c r="I150" s="186"/>
      <c r="J150" s="186"/>
    </row>
    <row r="151" spans="2:10" ht="12.75">
      <c r="B151" s="87" t="s">
        <v>52</v>
      </c>
      <c r="C151" s="80" t="s">
        <v>53</v>
      </c>
      <c r="D151" s="80"/>
      <c r="E151" s="80"/>
      <c r="F151" s="186">
        <f t="shared" si="2"/>
        <v>2000</v>
      </c>
      <c r="G151" s="186"/>
      <c r="H151" s="186">
        <f>H152</f>
        <v>2000</v>
      </c>
      <c r="I151" s="186"/>
      <c r="J151" s="186"/>
    </row>
    <row r="152" spans="2:10" ht="12.75">
      <c r="B152" s="101" t="s">
        <v>292</v>
      </c>
      <c r="C152" s="80" t="s">
        <v>53</v>
      </c>
      <c r="D152" s="80" t="s">
        <v>6</v>
      </c>
      <c r="E152" s="80"/>
      <c r="F152" s="186">
        <f t="shared" si="2"/>
        <v>2000</v>
      </c>
      <c r="G152" s="186"/>
      <c r="H152" s="186">
        <f>H153</f>
        <v>2000</v>
      </c>
      <c r="I152" s="186"/>
      <c r="J152" s="186"/>
    </row>
    <row r="153" spans="2:10" ht="12.75">
      <c r="B153" s="87" t="s">
        <v>48</v>
      </c>
      <c r="C153" s="80" t="s">
        <v>53</v>
      </c>
      <c r="D153" s="80" t="s">
        <v>6</v>
      </c>
      <c r="E153" s="80" t="s">
        <v>49</v>
      </c>
      <c r="F153" s="186">
        <f t="shared" si="2"/>
        <v>2000</v>
      </c>
      <c r="G153" s="186"/>
      <c r="H153" s="186">
        <v>2000</v>
      </c>
      <c r="I153" s="186"/>
      <c r="J153" s="186"/>
    </row>
    <row r="154" spans="2:10" ht="12.75">
      <c r="B154" s="155" t="s">
        <v>658</v>
      </c>
      <c r="C154" s="80" t="s">
        <v>657</v>
      </c>
      <c r="D154" s="80"/>
      <c r="E154" s="80"/>
      <c r="F154" s="186">
        <f t="shared" si="2"/>
        <v>278.5</v>
      </c>
      <c r="G154" s="186"/>
      <c r="H154" s="186">
        <f>H155</f>
        <v>278.5</v>
      </c>
      <c r="I154" s="186"/>
      <c r="J154" s="186"/>
    </row>
    <row r="155" spans="2:10" ht="12.75">
      <c r="B155" s="100" t="s">
        <v>780</v>
      </c>
      <c r="C155" s="80" t="s">
        <v>657</v>
      </c>
      <c r="D155" s="163">
        <v>800</v>
      </c>
      <c r="E155" s="80"/>
      <c r="F155" s="186">
        <f t="shared" si="2"/>
        <v>278.5</v>
      </c>
      <c r="G155" s="186"/>
      <c r="H155" s="186">
        <f>H156</f>
        <v>278.5</v>
      </c>
      <c r="I155" s="186"/>
      <c r="J155" s="186"/>
    </row>
    <row r="156" spans="2:10" ht="12.75">
      <c r="B156" s="87" t="s">
        <v>656</v>
      </c>
      <c r="C156" s="80" t="s">
        <v>657</v>
      </c>
      <c r="D156" s="163">
        <v>800</v>
      </c>
      <c r="E156" s="80" t="s">
        <v>655</v>
      </c>
      <c r="F156" s="186">
        <f t="shared" si="2"/>
        <v>278.5</v>
      </c>
      <c r="G156" s="186"/>
      <c r="H156" s="186">
        <v>278.5</v>
      </c>
      <c r="I156" s="186"/>
      <c r="J156" s="186"/>
    </row>
    <row r="157" spans="2:10" s="86" customFormat="1" ht="12.75">
      <c r="B157" s="135" t="s">
        <v>96</v>
      </c>
      <c r="C157" s="79" t="s">
        <v>793</v>
      </c>
      <c r="D157" s="79"/>
      <c r="E157" s="79"/>
      <c r="F157" s="185">
        <f t="shared" si="2"/>
        <v>36</v>
      </c>
      <c r="G157" s="185"/>
      <c r="H157" s="185">
        <f>H158</f>
        <v>36</v>
      </c>
      <c r="I157" s="185"/>
      <c r="J157" s="185"/>
    </row>
    <row r="158" spans="2:10" ht="12.75">
      <c r="B158" s="87" t="s">
        <v>97</v>
      </c>
      <c r="C158" s="80" t="s">
        <v>99</v>
      </c>
      <c r="D158" s="80"/>
      <c r="E158" s="80"/>
      <c r="F158" s="186">
        <f t="shared" si="2"/>
        <v>36</v>
      </c>
      <c r="G158" s="186"/>
      <c r="H158" s="186">
        <f>H159</f>
        <v>36</v>
      </c>
      <c r="I158" s="186"/>
      <c r="J158" s="186"/>
    </row>
    <row r="159" spans="2:10" ht="12.75">
      <c r="B159" s="87" t="s">
        <v>98</v>
      </c>
      <c r="C159" s="80" t="s">
        <v>100</v>
      </c>
      <c r="D159" s="79"/>
      <c r="E159" s="80"/>
      <c r="F159" s="186">
        <f t="shared" si="2"/>
        <v>36</v>
      </c>
      <c r="G159" s="186"/>
      <c r="H159" s="186">
        <f>H160</f>
        <v>36</v>
      </c>
      <c r="I159" s="186"/>
      <c r="J159" s="186"/>
    </row>
    <row r="160" spans="2:10" ht="12.75">
      <c r="B160" s="96" t="s">
        <v>775</v>
      </c>
      <c r="C160" s="80" t="s">
        <v>100</v>
      </c>
      <c r="D160" s="80" t="s">
        <v>776</v>
      </c>
      <c r="E160" s="80"/>
      <c r="F160" s="186">
        <f t="shared" si="2"/>
        <v>36</v>
      </c>
      <c r="G160" s="186"/>
      <c r="H160" s="186">
        <f>H161</f>
        <v>36</v>
      </c>
      <c r="I160" s="186"/>
      <c r="J160" s="186"/>
    </row>
    <row r="161" spans="2:10" ht="12.75">
      <c r="B161" s="96" t="s">
        <v>341</v>
      </c>
      <c r="C161" s="80" t="s">
        <v>100</v>
      </c>
      <c r="D161" s="80" t="s">
        <v>776</v>
      </c>
      <c r="E161" s="80" t="s">
        <v>693</v>
      </c>
      <c r="F161" s="186">
        <f t="shared" si="2"/>
        <v>36</v>
      </c>
      <c r="G161" s="186"/>
      <c r="H161" s="186">
        <v>36</v>
      </c>
      <c r="I161" s="186"/>
      <c r="J161" s="186"/>
    </row>
    <row r="162" spans="2:10" ht="12.75">
      <c r="B162" s="104" t="s">
        <v>672</v>
      </c>
      <c r="C162" s="136" t="s">
        <v>446</v>
      </c>
      <c r="D162" s="79"/>
      <c r="E162" s="79"/>
      <c r="F162" s="185">
        <f t="shared" si="2"/>
        <v>628.1</v>
      </c>
      <c r="G162" s="185"/>
      <c r="H162" s="185">
        <f>H163+H169+H176+H182</f>
        <v>628.1</v>
      </c>
      <c r="I162" s="185"/>
      <c r="J162" s="185"/>
    </row>
    <row r="163" spans="2:10" ht="12.75">
      <c r="B163" s="87" t="s">
        <v>673</v>
      </c>
      <c r="C163" s="99" t="s">
        <v>1</v>
      </c>
      <c r="D163" s="80"/>
      <c r="E163" s="80"/>
      <c r="F163" s="186">
        <f t="shared" si="2"/>
        <v>28</v>
      </c>
      <c r="G163" s="186"/>
      <c r="H163" s="186">
        <f>H164</f>
        <v>28</v>
      </c>
      <c r="I163" s="186"/>
      <c r="J163" s="186"/>
    </row>
    <row r="164" spans="2:10" ht="25.5">
      <c r="B164" s="87" t="s">
        <v>674</v>
      </c>
      <c r="C164" s="99" t="s">
        <v>3</v>
      </c>
      <c r="D164" s="80"/>
      <c r="E164" s="80"/>
      <c r="F164" s="186">
        <f t="shared" si="2"/>
        <v>28</v>
      </c>
      <c r="G164" s="186"/>
      <c r="H164" s="186">
        <f>H165+H167</f>
        <v>28</v>
      </c>
      <c r="I164" s="186"/>
      <c r="J164" s="186"/>
    </row>
    <row r="165" spans="2:10" ht="12.75">
      <c r="B165" s="96" t="s">
        <v>775</v>
      </c>
      <c r="C165" s="99" t="s">
        <v>3</v>
      </c>
      <c r="D165" s="80" t="s">
        <v>776</v>
      </c>
      <c r="E165" s="80"/>
      <c r="F165" s="186">
        <f t="shared" si="2"/>
        <v>1.5</v>
      </c>
      <c r="G165" s="186"/>
      <c r="H165" s="186">
        <f>H166</f>
        <v>1.5</v>
      </c>
      <c r="I165" s="186"/>
      <c r="J165" s="186"/>
    </row>
    <row r="166" spans="2:10" ht="12.75">
      <c r="B166" s="96" t="s">
        <v>341</v>
      </c>
      <c r="C166" s="99" t="s">
        <v>3</v>
      </c>
      <c r="D166" s="80" t="s">
        <v>776</v>
      </c>
      <c r="E166" s="80" t="s">
        <v>693</v>
      </c>
      <c r="F166" s="186">
        <f t="shared" si="2"/>
        <v>1.5</v>
      </c>
      <c r="G166" s="186"/>
      <c r="H166" s="186">
        <v>1.5</v>
      </c>
      <c r="I166" s="186"/>
      <c r="J166" s="186"/>
    </row>
    <row r="167" spans="2:10" s="86" customFormat="1" ht="12.75">
      <c r="B167" s="87" t="s">
        <v>13</v>
      </c>
      <c r="C167" s="99" t="s">
        <v>3</v>
      </c>
      <c r="D167" s="80">
        <v>600</v>
      </c>
      <c r="E167" s="80"/>
      <c r="F167" s="186">
        <f t="shared" si="2"/>
        <v>26.5</v>
      </c>
      <c r="G167" s="186"/>
      <c r="H167" s="186">
        <f>H168</f>
        <v>26.5</v>
      </c>
      <c r="I167" s="185"/>
      <c r="J167" s="185"/>
    </row>
    <row r="168" spans="2:10" s="86" customFormat="1" ht="12.75">
      <c r="B168" s="87" t="s">
        <v>346</v>
      </c>
      <c r="C168" s="99" t="s">
        <v>3</v>
      </c>
      <c r="D168" s="80">
        <v>600</v>
      </c>
      <c r="E168" s="80" t="s">
        <v>726</v>
      </c>
      <c r="F168" s="186">
        <f t="shared" si="2"/>
        <v>26.5</v>
      </c>
      <c r="G168" s="186"/>
      <c r="H168" s="186">
        <v>26.5</v>
      </c>
      <c r="I168" s="185"/>
      <c r="J168" s="185"/>
    </row>
    <row r="169" spans="2:10" ht="12.75">
      <c r="B169" s="87" t="s">
        <v>675</v>
      </c>
      <c r="C169" s="97" t="s">
        <v>45</v>
      </c>
      <c r="D169" s="80"/>
      <c r="E169" s="80"/>
      <c r="F169" s="186">
        <f t="shared" si="2"/>
        <v>33</v>
      </c>
      <c r="G169" s="186"/>
      <c r="H169" s="186">
        <f>H170</f>
        <v>33</v>
      </c>
      <c r="I169" s="186"/>
      <c r="J169" s="186"/>
    </row>
    <row r="170" spans="2:10" ht="12.75">
      <c r="B170" s="87" t="s">
        <v>676</v>
      </c>
      <c r="C170" s="99" t="s">
        <v>498</v>
      </c>
      <c r="D170" s="80"/>
      <c r="E170" s="80"/>
      <c r="F170" s="186">
        <f t="shared" si="2"/>
        <v>33</v>
      </c>
      <c r="G170" s="186"/>
      <c r="H170" s="186">
        <f>H173+H171</f>
        <v>33</v>
      </c>
      <c r="I170" s="186"/>
      <c r="J170" s="186"/>
    </row>
    <row r="171" spans="2:10" ht="12.75">
      <c r="B171" s="96" t="s">
        <v>775</v>
      </c>
      <c r="C171" s="99" t="s">
        <v>498</v>
      </c>
      <c r="D171" s="80" t="s">
        <v>776</v>
      </c>
      <c r="E171" s="80"/>
      <c r="F171" s="186">
        <f t="shared" si="2"/>
        <v>3</v>
      </c>
      <c r="G171" s="186"/>
      <c r="H171" s="186">
        <f>H172</f>
        <v>3</v>
      </c>
      <c r="I171" s="186"/>
      <c r="J171" s="186"/>
    </row>
    <row r="172" spans="2:10" ht="12.75">
      <c r="B172" s="96" t="s">
        <v>341</v>
      </c>
      <c r="C172" s="99" t="s">
        <v>498</v>
      </c>
      <c r="D172" s="80" t="s">
        <v>776</v>
      </c>
      <c r="E172" s="80" t="s">
        <v>693</v>
      </c>
      <c r="F172" s="186">
        <f t="shared" si="2"/>
        <v>3</v>
      </c>
      <c r="G172" s="186"/>
      <c r="H172" s="186">
        <v>3</v>
      </c>
      <c r="I172" s="186"/>
      <c r="J172" s="186"/>
    </row>
    <row r="173" spans="2:10" ht="12.75">
      <c r="B173" s="87" t="s">
        <v>13</v>
      </c>
      <c r="C173" s="99" t="s">
        <v>498</v>
      </c>
      <c r="D173" s="80" t="s">
        <v>14</v>
      </c>
      <c r="E173" s="80"/>
      <c r="F173" s="186">
        <f t="shared" si="2"/>
        <v>30</v>
      </c>
      <c r="G173" s="186"/>
      <c r="H173" s="186">
        <f>H174+H175</f>
        <v>30</v>
      </c>
      <c r="I173" s="186"/>
      <c r="J173" s="186"/>
    </row>
    <row r="174" spans="2:10" ht="12.75">
      <c r="B174" s="87" t="s">
        <v>345</v>
      </c>
      <c r="C174" s="99" t="s">
        <v>498</v>
      </c>
      <c r="D174" s="80">
        <v>600</v>
      </c>
      <c r="E174" s="80" t="s">
        <v>725</v>
      </c>
      <c r="F174" s="186">
        <f t="shared" si="2"/>
        <v>10</v>
      </c>
      <c r="G174" s="186"/>
      <c r="H174" s="186">
        <v>10</v>
      </c>
      <c r="I174" s="186"/>
      <c r="J174" s="186"/>
    </row>
    <row r="175" spans="2:10" s="86" customFormat="1" ht="12.75">
      <c r="B175" s="87" t="s">
        <v>346</v>
      </c>
      <c r="C175" s="99" t="s">
        <v>498</v>
      </c>
      <c r="D175" s="80" t="s">
        <v>14</v>
      </c>
      <c r="E175" s="80" t="s">
        <v>726</v>
      </c>
      <c r="F175" s="186">
        <f t="shared" si="2"/>
        <v>20</v>
      </c>
      <c r="G175" s="186"/>
      <c r="H175" s="186">
        <v>20</v>
      </c>
      <c r="I175" s="185"/>
      <c r="J175" s="185"/>
    </row>
    <row r="176" spans="2:10" s="86" customFormat="1" ht="12.75">
      <c r="B176" s="87" t="s">
        <v>677</v>
      </c>
      <c r="C176" s="99" t="s">
        <v>504</v>
      </c>
      <c r="D176" s="80"/>
      <c r="E176" s="80"/>
      <c r="F176" s="186">
        <f t="shared" si="2"/>
        <v>74</v>
      </c>
      <c r="G176" s="186"/>
      <c r="H176" s="186">
        <f>H177</f>
        <v>74</v>
      </c>
      <c r="I176" s="185"/>
      <c r="J176" s="185"/>
    </row>
    <row r="177" spans="2:10" s="86" customFormat="1" ht="12.75">
      <c r="B177" s="87" t="s">
        <v>678</v>
      </c>
      <c r="C177" s="99" t="s">
        <v>506</v>
      </c>
      <c r="D177" s="80"/>
      <c r="E177" s="80"/>
      <c r="F177" s="186">
        <f t="shared" si="2"/>
        <v>74</v>
      </c>
      <c r="G177" s="186"/>
      <c r="H177" s="186">
        <f>H180+H178</f>
        <v>74</v>
      </c>
      <c r="I177" s="185"/>
      <c r="J177" s="185"/>
    </row>
    <row r="178" spans="2:10" s="86" customFormat="1" ht="12.75">
      <c r="B178" s="96" t="s">
        <v>775</v>
      </c>
      <c r="C178" s="99" t="s">
        <v>506</v>
      </c>
      <c r="D178" s="80" t="s">
        <v>776</v>
      </c>
      <c r="E178" s="80"/>
      <c r="F178" s="186">
        <f t="shared" si="2"/>
        <v>1</v>
      </c>
      <c r="G178" s="186"/>
      <c r="H178" s="186">
        <f>H179</f>
        <v>1</v>
      </c>
      <c r="I178" s="185"/>
      <c r="J178" s="185"/>
    </row>
    <row r="179" spans="2:10" s="86" customFormat="1" ht="12.75">
      <c r="B179" s="96" t="s">
        <v>341</v>
      </c>
      <c r="C179" s="99" t="s">
        <v>506</v>
      </c>
      <c r="D179" s="80" t="s">
        <v>776</v>
      </c>
      <c r="E179" s="80" t="s">
        <v>693</v>
      </c>
      <c r="F179" s="186">
        <f t="shared" si="2"/>
        <v>1</v>
      </c>
      <c r="G179" s="186"/>
      <c r="H179" s="186">
        <v>1</v>
      </c>
      <c r="I179" s="185"/>
      <c r="J179" s="185"/>
    </row>
    <row r="180" spans="2:10" s="86" customFormat="1" ht="12.75">
      <c r="B180" s="87" t="s">
        <v>13</v>
      </c>
      <c r="C180" s="99" t="s">
        <v>506</v>
      </c>
      <c r="D180" s="80" t="s">
        <v>14</v>
      </c>
      <c r="E180" s="80"/>
      <c r="F180" s="186">
        <f t="shared" si="2"/>
        <v>73</v>
      </c>
      <c r="G180" s="186"/>
      <c r="H180" s="186">
        <f>H181</f>
        <v>73</v>
      </c>
      <c r="I180" s="185"/>
      <c r="J180" s="185"/>
    </row>
    <row r="181" spans="2:10" s="86" customFormat="1" ht="12.75">
      <c r="B181" s="87" t="s">
        <v>346</v>
      </c>
      <c r="C181" s="99" t="s">
        <v>506</v>
      </c>
      <c r="D181" s="80" t="s">
        <v>14</v>
      </c>
      <c r="E181" s="80" t="s">
        <v>726</v>
      </c>
      <c r="F181" s="186">
        <f t="shared" si="2"/>
        <v>73</v>
      </c>
      <c r="G181" s="186"/>
      <c r="H181" s="186">
        <v>73</v>
      </c>
      <c r="I181" s="185"/>
      <c r="J181" s="185"/>
    </row>
    <row r="182" spans="2:10" s="86" customFormat="1" ht="25.5">
      <c r="B182" s="87" t="s">
        <v>680</v>
      </c>
      <c r="C182" s="99" t="s">
        <v>508</v>
      </c>
      <c r="D182" s="80"/>
      <c r="E182" s="80"/>
      <c r="F182" s="186">
        <f t="shared" si="2"/>
        <v>493.1</v>
      </c>
      <c r="G182" s="186"/>
      <c r="H182" s="186">
        <f>H183</f>
        <v>493.1</v>
      </c>
      <c r="I182" s="185"/>
      <c r="J182" s="185"/>
    </row>
    <row r="183" spans="2:10" s="86" customFormat="1" ht="25.5">
      <c r="B183" s="87" t="s">
        <v>679</v>
      </c>
      <c r="C183" s="99" t="s">
        <v>520</v>
      </c>
      <c r="D183" s="80"/>
      <c r="E183" s="80"/>
      <c r="F183" s="186">
        <f t="shared" si="2"/>
        <v>493.1</v>
      </c>
      <c r="G183" s="186"/>
      <c r="H183" s="186">
        <f>H184</f>
        <v>493.1</v>
      </c>
      <c r="I183" s="185"/>
      <c r="J183" s="185"/>
    </row>
    <row r="184" spans="2:10" s="86" customFormat="1" ht="12.75">
      <c r="B184" s="87" t="s">
        <v>13</v>
      </c>
      <c r="C184" s="99" t="s">
        <v>520</v>
      </c>
      <c r="D184" s="80" t="s">
        <v>14</v>
      </c>
      <c r="E184" s="80"/>
      <c r="F184" s="186">
        <f t="shared" si="2"/>
        <v>493.1</v>
      </c>
      <c r="G184" s="186"/>
      <c r="H184" s="186">
        <f>H185</f>
        <v>493.1</v>
      </c>
      <c r="I184" s="185"/>
      <c r="J184" s="185"/>
    </row>
    <row r="185" spans="2:10" s="86" customFormat="1" ht="12.75">
      <c r="B185" s="87" t="s">
        <v>346</v>
      </c>
      <c r="C185" s="99" t="s">
        <v>520</v>
      </c>
      <c r="D185" s="80" t="s">
        <v>14</v>
      </c>
      <c r="E185" s="80" t="s">
        <v>726</v>
      </c>
      <c r="F185" s="186">
        <f t="shared" si="2"/>
        <v>493.1</v>
      </c>
      <c r="G185" s="186"/>
      <c r="H185" s="186">
        <v>493.1</v>
      </c>
      <c r="I185" s="185"/>
      <c r="J185" s="185"/>
    </row>
    <row r="186" spans="2:10" s="86" customFormat="1" ht="12.75">
      <c r="B186" s="104" t="s">
        <v>523</v>
      </c>
      <c r="C186" s="137" t="s">
        <v>524</v>
      </c>
      <c r="D186" s="79"/>
      <c r="E186" s="79"/>
      <c r="F186" s="185">
        <f t="shared" si="2"/>
        <v>7</v>
      </c>
      <c r="G186" s="185"/>
      <c r="H186" s="185">
        <f>H187+H191</f>
        <v>7</v>
      </c>
      <c r="I186" s="185"/>
      <c r="J186" s="185"/>
    </row>
    <row r="187" spans="2:10" s="86" customFormat="1" ht="25.5">
      <c r="B187" s="87" t="s">
        <v>525</v>
      </c>
      <c r="C187" s="108" t="s">
        <v>526</v>
      </c>
      <c r="D187" s="80"/>
      <c r="E187" s="80"/>
      <c r="F187" s="186">
        <f t="shared" si="2"/>
        <v>1</v>
      </c>
      <c r="G187" s="186"/>
      <c r="H187" s="186">
        <f>H188</f>
        <v>1</v>
      </c>
      <c r="I187" s="186"/>
      <c r="J187" s="186"/>
    </row>
    <row r="188" spans="2:10" s="86" customFormat="1" ht="25.5">
      <c r="B188" s="87" t="s">
        <v>527</v>
      </c>
      <c r="C188" s="108" t="s">
        <v>528</v>
      </c>
      <c r="D188" s="80"/>
      <c r="E188" s="80"/>
      <c r="F188" s="186">
        <f t="shared" si="2"/>
        <v>1</v>
      </c>
      <c r="G188" s="186"/>
      <c r="H188" s="186">
        <f>H189</f>
        <v>1</v>
      </c>
      <c r="I188" s="186"/>
      <c r="J188" s="186"/>
    </row>
    <row r="189" spans="2:10" s="86" customFormat="1" ht="12.75">
      <c r="B189" s="96" t="s">
        <v>775</v>
      </c>
      <c r="C189" s="108" t="s">
        <v>528</v>
      </c>
      <c r="D189" s="80" t="s">
        <v>776</v>
      </c>
      <c r="E189" s="80"/>
      <c r="F189" s="186">
        <f t="shared" si="2"/>
        <v>1</v>
      </c>
      <c r="G189" s="186"/>
      <c r="H189" s="186">
        <f>H190</f>
        <v>1</v>
      </c>
      <c r="I189" s="186"/>
      <c r="J189" s="186"/>
    </row>
    <row r="190" spans="2:10" s="86" customFormat="1" ht="12.75">
      <c r="B190" s="87" t="s">
        <v>363</v>
      </c>
      <c r="C190" s="108" t="s">
        <v>528</v>
      </c>
      <c r="D190" s="80" t="s">
        <v>776</v>
      </c>
      <c r="E190" s="80" t="s">
        <v>727</v>
      </c>
      <c r="F190" s="186">
        <f t="shared" si="2"/>
        <v>1</v>
      </c>
      <c r="G190" s="186"/>
      <c r="H190" s="186">
        <v>1</v>
      </c>
      <c r="I190" s="186"/>
      <c r="J190" s="186"/>
    </row>
    <row r="191" spans="2:10" s="86" customFormat="1" ht="12.75">
      <c r="B191" s="87" t="s">
        <v>529</v>
      </c>
      <c r="C191" s="108" t="s">
        <v>530</v>
      </c>
      <c r="D191" s="80"/>
      <c r="E191" s="80"/>
      <c r="F191" s="186">
        <f t="shared" si="2"/>
        <v>6</v>
      </c>
      <c r="G191" s="186"/>
      <c r="H191" s="186">
        <f>H192</f>
        <v>6</v>
      </c>
      <c r="I191" s="186"/>
      <c r="J191" s="186"/>
    </row>
    <row r="192" spans="2:10" s="86" customFormat="1" ht="12.75">
      <c r="B192" s="87" t="s">
        <v>129</v>
      </c>
      <c r="C192" s="108" t="s">
        <v>130</v>
      </c>
      <c r="D192" s="80"/>
      <c r="E192" s="80"/>
      <c r="F192" s="186">
        <f t="shared" si="2"/>
        <v>6</v>
      </c>
      <c r="G192" s="186"/>
      <c r="H192" s="186">
        <f>H193</f>
        <v>6</v>
      </c>
      <c r="I192" s="186"/>
      <c r="J192" s="186"/>
    </row>
    <row r="193" spans="2:10" s="86" customFormat="1" ht="12.75">
      <c r="B193" s="96" t="s">
        <v>775</v>
      </c>
      <c r="C193" s="108" t="s">
        <v>130</v>
      </c>
      <c r="D193" s="80" t="s">
        <v>776</v>
      </c>
      <c r="E193" s="80"/>
      <c r="F193" s="186">
        <f t="shared" si="2"/>
        <v>6</v>
      </c>
      <c r="G193" s="186"/>
      <c r="H193" s="186">
        <f>H194</f>
        <v>6</v>
      </c>
      <c r="I193" s="186"/>
      <c r="J193" s="186"/>
    </row>
    <row r="194" spans="2:10" s="86" customFormat="1" ht="12.75">
      <c r="B194" s="87" t="s">
        <v>363</v>
      </c>
      <c r="C194" s="108" t="s">
        <v>130</v>
      </c>
      <c r="D194" s="80" t="s">
        <v>776</v>
      </c>
      <c r="E194" s="80" t="s">
        <v>727</v>
      </c>
      <c r="F194" s="186">
        <f t="shared" si="2"/>
        <v>6</v>
      </c>
      <c r="G194" s="186"/>
      <c r="H194" s="186">
        <v>6</v>
      </c>
      <c r="I194" s="186"/>
      <c r="J194" s="186"/>
    </row>
    <row r="195" spans="2:10" s="86" customFormat="1" ht="12.75">
      <c r="B195" s="104" t="s">
        <v>280</v>
      </c>
      <c r="C195" s="137" t="s">
        <v>131</v>
      </c>
      <c r="D195" s="79"/>
      <c r="E195" s="79"/>
      <c r="F195" s="185">
        <f t="shared" si="2"/>
        <v>6</v>
      </c>
      <c r="G195" s="185"/>
      <c r="H195" s="185">
        <f>H196</f>
        <v>6</v>
      </c>
      <c r="I195" s="185"/>
      <c r="J195" s="185"/>
    </row>
    <row r="196" spans="2:10" s="86" customFormat="1" ht="25.5">
      <c r="B196" s="87" t="s">
        <v>573</v>
      </c>
      <c r="C196" s="108" t="s">
        <v>574</v>
      </c>
      <c r="D196" s="80"/>
      <c r="E196" s="80"/>
      <c r="F196" s="186">
        <f t="shared" si="2"/>
        <v>6</v>
      </c>
      <c r="G196" s="186"/>
      <c r="H196" s="186">
        <f>H197</f>
        <v>6</v>
      </c>
      <c r="I196" s="186"/>
      <c r="J196" s="186"/>
    </row>
    <row r="197" spans="2:10" s="86" customFormat="1" ht="25.5">
      <c r="B197" s="87" t="s">
        <v>575</v>
      </c>
      <c r="C197" s="109" t="s">
        <v>576</v>
      </c>
      <c r="D197" s="80"/>
      <c r="E197" s="80"/>
      <c r="F197" s="186">
        <f t="shared" si="2"/>
        <v>6</v>
      </c>
      <c r="G197" s="186"/>
      <c r="H197" s="186">
        <f>H198</f>
        <v>6</v>
      </c>
      <c r="I197" s="186"/>
      <c r="J197" s="186"/>
    </row>
    <row r="198" spans="2:10" s="86" customFormat="1" ht="12.75">
      <c r="B198" s="96" t="s">
        <v>775</v>
      </c>
      <c r="C198" s="109" t="s">
        <v>576</v>
      </c>
      <c r="D198" s="80" t="s">
        <v>776</v>
      </c>
      <c r="E198" s="80"/>
      <c r="F198" s="186">
        <f t="shared" si="2"/>
        <v>6</v>
      </c>
      <c r="G198" s="186"/>
      <c r="H198" s="186">
        <f>H199</f>
        <v>6</v>
      </c>
      <c r="I198" s="186"/>
      <c r="J198" s="186"/>
    </row>
    <row r="199" spans="2:10" s="86" customFormat="1" ht="12.75">
      <c r="B199" s="87" t="s">
        <v>363</v>
      </c>
      <c r="C199" s="109" t="s">
        <v>576</v>
      </c>
      <c r="D199" s="80" t="s">
        <v>776</v>
      </c>
      <c r="E199" s="80" t="s">
        <v>727</v>
      </c>
      <c r="F199" s="186">
        <f t="shared" si="2"/>
        <v>6</v>
      </c>
      <c r="G199" s="186"/>
      <c r="H199" s="186">
        <v>6</v>
      </c>
      <c r="I199" s="186"/>
      <c r="J199" s="186"/>
    </row>
    <row r="200" spans="2:10" ht="12.75">
      <c r="B200" s="104" t="s">
        <v>681</v>
      </c>
      <c r="C200" s="137" t="s">
        <v>281</v>
      </c>
      <c r="D200" s="79"/>
      <c r="E200" s="79"/>
      <c r="F200" s="185">
        <f t="shared" si="2"/>
        <v>311</v>
      </c>
      <c r="G200" s="185"/>
      <c r="H200" s="185">
        <f>H201</f>
        <v>311</v>
      </c>
      <c r="I200" s="185"/>
      <c r="J200" s="185"/>
    </row>
    <row r="201" spans="2:10" ht="12.75">
      <c r="B201" s="87" t="s">
        <v>682</v>
      </c>
      <c r="C201" s="108" t="s">
        <v>282</v>
      </c>
      <c r="D201" s="80"/>
      <c r="E201" s="80"/>
      <c r="F201" s="186">
        <f t="shared" si="2"/>
        <v>311</v>
      </c>
      <c r="G201" s="186"/>
      <c r="H201" s="186">
        <f>H202</f>
        <v>311</v>
      </c>
      <c r="I201" s="186"/>
      <c r="J201" s="186"/>
    </row>
    <row r="202" spans="2:10" ht="12.75">
      <c r="B202" s="87" t="s">
        <v>522</v>
      </c>
      <c r="C202" s="108" t="s">
        <v>282</v>
      </c>
      <c r="D202" s="80" t="s">
        <v>615</v>
      </c>
      <c r="E202" s="80"/>
      <c r="F202" s="186">
        <f t="shared" si="2"/>
        <v>311</v>
      </c>
      <c r="G202" s="186"/>
      <c r="H202" s="186">
        <f>H203</f>
        <v>311</v>
      </c>
      <c r="I202" s="186"/>
      <c r="J202" s="186"/>
    </row>
    <row r="203" spans="2:10" ht="12.75">
      <c r="B203" s="87" t="s">
        <v>355</v>
      </c>
      <c r="C203" s="108" t="s">
        <v>282</v>
      </c>
      <c r="D203" s="80" t="s">
        <v>615</v>
      </c>
      <c r="E203" s="80" t="s">
        <v>733</v>
      </c>
      <c r="F203" s="186">
        <f t="shared" si="2"/>
        <v>311</v>
      </c>
      <c r="G203" s="186"/>
      <c r="H203" s="186">
        <v>311</v>
      </c>
      <c r="I203" s="186"/>
      <c r="J203" s="186"/>
    </row>
    <row r="204" spans="2:10" s="86" customFormat="1" ht="12.75">
      <c r="B204" s="104" t="s">
        <v>683</v>
      </c>
      <c r="C204" s="137" t="s">
        <v>578</v>
      </c>
      <c r="D204" s="164"/>
      <c r="E204" s="79"/>
      <c r="F204" s="185">
        <f t="shared" si="2"/>
        <v>73</v>
      </c>
      <c r="G204" s="185"/>
      <c r="H204" s="185">
        <f>H205</f>
        <v>73</v>
      </c>
      <c r="I204" s="185"/>
      <c r="J204" s="185"/>
    </row>
    <row r="205" spans="2:10" s="86" customFormat="1" ht="12.75">
      <c r="B205" s="87" t="s">
        <v>684</v>
      </c>
      <c r="C205" s="108" t="s">
        <v>580</v>
      </c>
      <c r="D205" s="165"/>
      <c r="E205" s="80"/>
      <c r="F205" s="186">
        <f t="shared" si="2"/>
        <v>73</v>
      </c>
      <c r="G205" s="186"/>
      <c r="H205" s="186">
        <f>H206</f>
        <v>73</v>
      </c>
      <c r="I205" s="186"/>
      <c r="J205" s="186"/>
    </row>
    <row r="206" spans="2:10" s="86" customFormat="1" ht="12.75">
      <c r="B206" s="96" t="s">
        <v>775</v>
      </c>
      <c r="C206" s="108" t="s">
        <v>580</v>
      </c>
      <c r="D206" s="80" t="s">
        <v>776</v>
      </c>
      <c r="E206" s="80"/>
      <c r="F206" s="186">
        <f t="shared" si="2"/>
        <v>73</v>
      </c>
      <c r="G206" s="186"/>
      <c r="H206" s="186">
        <f>H207</f>
        <v>73</v>
      </c>
      <c r="I206" s="186"/>
      <c r="J206" s="186"/>
    </row>
    <row r="207" spans="2:10" s="86" customFormat="1" ht="12.75">
      <c r="B207" s="87" t="s">
        <v>363</v>
      </c>
      <c r="C207" s="108" t="s">
        <v>580</v>
      </c>
      <c r="D207" s="80" t="s">
        <v>776</v>
      </c>
      <c r="E207" s="80" t="s">
        <v>727</v>
      </c>
      <c r="F207" s="186">
        <f t="shared" si="2"/>
        <v>73</v>
      </c>
      <c r="G207" s="186"/>
      <c r="H207" s="186">
        <v>73</v>
      </c>
      <c r="I207" s="186"/>
      <c r="J207" s="186"/>
    </row>
    <row r="208" spans="2:10" ht="12.75">
      <c r="B208" s="104" t="s">
        <v>491</v>
      </c>
      <c r="C208" s="79" t="s">
        <v>626</v>
      </c>
      <c r="D208" s="79"/>
      <c r="E208" s="79"/>
      <c r="F208" s="185">
        <f aca="true" t="shared" si="3" ref="F208:F273">H208+I208+J208+G208</f>
        <v>106</v>
      </c>
      <c r="G208" s="185"/>
      <c r="H208" s="185">
        <f>H209</f>
        <v>106</v>
      </c>
      <c r="I208" s="185"/>
      <c r="J208" s="185"/>
    </row>
    <row r="209" spans="2:10" ht="12.75">
      <c r="B209" s="96" t="s">
        <v>492</v>
      </c>
      <c r="C209" s="80" t="s">
        <v>628</v>
      </c>
      <c r="D209" s="80"/>
      <c r="E209" s="80"/>
      <c r="F209" s="186">
        <f t="shared" si="3"/>
        <v>106</v>
      </c>
      <c r="G209" s="186"/>
      <c r="H209" s="186">
        <f>H210</f>
        <v>106</v>
      </c>
      <c r="I209" s="186"/>
      <c r="J209" s="186"/>
    </row>
    <row r="210" spans="2:10" ht="12.75">
      <c r="B210" s="96" t="s">
        <v>775</v>
      </c>
      <c r="C210" s="80" t="s">
        <v>628</v>
      </c>
      <c r="D210" s="80" t="s">
        <v>776</v>
      </c>
      <c r="E210" s="80"/>
      <c r="F210" s="186">
        <f t="shared" si="3"/>
        <v>106</v>
      </c>
      <c r="G210" s="186"/>
      <c r="H210" s="186">
        <f>H211</f>
        <v>106</v>
      </c>
      <c r="I210" s="186"/>
      <c r="J210" s="186"/>
    </row>
    <row r="211" spans="2:10" ht="12.75">
      <c r="B211" s="87" t="s">
        <v>316</v>
      </c>
      <c r="C211" s="80" t="s">
        <v>628</v>
      </c>
      <c r="D211" s="80" t="s">
        <v>776</v>
      </c>
      <c r="E211" s="80" t="s">
        <v>315</v>
      </c>
      <c r="F211" s="186">
        <f t="shared" si="3"/>
        <v>106</v>
      </c>
      <c r="G211" s="186"/>
      <c r="H211" s="186">
        <v>106</v>
      </c>
      <c r="I211" s="186"/>
      <c r="J211" s="186"/>
    </row>
    <row r="212" spans="2:10" s="86" customFormat="1" ht="12.75">
      <c r="B212" s="104" t="s">
        <v>581</v>
      </c>
      <c r="C212" s="138" t="s">
        <v>582</v>
      </c>
      <c r="D212" s="79"/>
      <c r="E212" s="79"/>
      <c r="F212" s="185">
        <f t="shared" si="3"/>
        <v>1</v>
      </c>
      <c r="G212" s="185"/>
      <c r="H212" s="185">
        <f>H213</f>
        <v>1</v>
      </c>
      <c r="I212" s="185"/>
      <c r="J212" s="185"/>
    </row>
    <row r="213" spans="2:10" s="86" customFormat="1" ht="12.75">
      <c r="B213" s="87" t="s">
        <v>583</v>
      </c>
      <c r="C213" s="83" t="s">
        <v>584</v>
      </c>
      <c r="D213" s="80"/>
      <c r="E213" s="80"/>
      <c r="F213" s="186">
        <f t="shared" si="3"/>
        <v>1</v>
      </c>
      <c r="G213" s="186"/>
      <c r="H213" s="186">
        <f>H214</f>
        <v>1</v>
      </c>
      <c r="I213" s="185"/>
      <c r="J213" s="185"/>
    </row>
    <row r="214" spans="2:10" s="86" customFormat="1" ht="12.75">
      <c r="B214" s="96" t="s">
        <v>775</v>
      </c>
      <c r="C214" s="83" t="s">
        <v>584</v>
      </c>
      <c r="D214" s="80" t="s">
        <v>776</v>
      </c>
      <c r="E214" s="80"/>
      <c r="F214" s="186">
        <f t="shared" si="3"/>
        <v>1</v>
      </c>
      <c r="G214" s="186"/>
      <c r="H214" s="186">
        <f>H215</f>
        <v>1</v>
      </c>
      <c r="I214" s="185"/>
      <c r="J214" s="185"/>
    </row>
    <row r="215" spans="2:10" s="86" customFormat="1" ht="12.75">
      <c r="B215" s="87" t="s">
        <v>363</v>
      </c>
      <c r="C215" s="83" t="s">
        <v>584</v>
      </c>
      <c r="D215" s="80" t="s">
        <v>776</v>
      </c>
      <c r="E215" s="80" t="s">
        <v>727</v>
      </c>
      <c r="F215" s="186">
        <f t="shared" si="3"/>
        <v>1</v>
      </c>
      <c r="G215" s="186"/>
      <c r="H215" s="186">
        <v>1</v>
      </c>
      <c r="I215" s="185"/>
      <c r="J215" s="185"/>
    </row>
    <row r="216" spans="2:10" s="86" customFormat="1" ht="12.75">
      <c r="B216" s="104" t="s">
        <v>117</v>
      </c>
      <c r="C216" s="79" t="s">
        <v>118</v>
      </c>
      <c r="D216" s="79"/>
      <c r="E216" s="79"/>
      <c r="F216" s="185">
        <f t="shared" si="3"/>
        <v>15</v>
      </c>
      <c r="G216" s="185"/>
      <c r="H216" s="185">
        <f>H217</f>
        <v>15</v>
      </c>
      <c r="I216" s="185"/>
      <c r="J216" s="185"/>
    </row>
    <row r="217" spans="2:10" s="86" customFormat="1" ht="12.75">
      <c r="B217" s="87" t="s">
        <v>119</v>
      </c>
      <c r="C217" s="80" t="s">
        <v>120</v>
      </c>
      <c r="D217" s="80"/>
      <c r="E217" s="80"/>
      <c r="F217" s="186">
        <f t="shared" si="3"/>
        <v>15</v>
      </c>
      <c r="G217" s="186"/>
      <c r="H217" s="186">
        <f>H218</f>
        <v>15</v>
      </c>
      <c r="I217" s="185"/>
      <c r="J217" s="185"/>
    </row>
    <row r="218" spans="2:10" s="86" customFormat="1" ht="12.75">
      <c r="B218" s="87" t="s">
        <v>775</v>
      </c>
      <c r="C218" s="80" t="s">
        <v>120</v>
      </c>
      <c r="D218" s="80" t="s">
        <v>776</v>
      </c>
      <c r="E218" s="80"/>
      <c r="F218" s="186">
        <f t="shared" si="3"/>
        <v>15</v>
      </c>
      <c r="G218" s="186"/>
      <c r="H218" s="186">
        <f>H219</f>
        <v>15</v>
      </c>
      <c r="I218" s="185"/>
      <c r="J218" s="185"/>
    </row>
    <row r="219" spans="2:10" s="86" customFormat="1" ht="12.75">
      <c r="B219" s="87" t="s">
        <v>779</v>
      </c>
      <c r="C219" s="80" t="s">
        <v>120</v>
      </c>
      <c r="D219" s="80" t="s">
        <v>776</v>
      </c>
      <c r="E219" s="80" t="s">
        <v>716</v>
      </c>
      <c r="F219" s="186">
        <f t="shared" si="3"/>
        <v>15</v>
      </c>
      <c r="G219" s="186"/>
      <c r="H219" s="186">
        <v>15</v>
      </c>
      <c r="I219" s="185"/>
      <c r="J219" s="185"/>
    </row>
    <row r="220" spans="2:10" s="86" customFormat="1" ht="12.75">
      <c r="B220" s="135" t="s">
        <v>104</v>
      </c>
      <c r="C220" s="79" t="s">
        <v>103</v>
      </c>
      <c r="D220" s="79"/>
      <c r="E220" s="79"/>
      <c r="F220" s="185">
        <f t="shared" si="3"/>
        <v>300.9</v>
      </c>
      <c r="G220" s="185"/>
      <c r="H220" s="185">
        <f>H221+H225+H229</f>
        <v>300.9</v>
      </c>
      <c r="I220" s="185"/>
      <c r="J220" s="185"/>
    </row>
    <row r="221" spans="2:10" s="86" customFormat="1" ht="12.75">
      <c r="B221" s="87" t="s">
        <v>105</v>
      </c>
      <c r="C221" s="80" t="s">
        <v>106</v>
      </c>
      <c r="D221" s="80"/>
      <c r="E221" s="80"/>
      <c r="F221" s="186">
        <f t="shared" si="3"/>
        <v>1</v>
      </c>
      <c r="G221" s="186"/>
      <c r="H221" s="186">
        <f>H222</f>
        <v>1</v>
      </c>
      <c r="I221" s="185"/>
      <c r="J221" s="185"/>
    </row>
    <row r="222" spans="2:10" s="86" customFormat="1" ht="12.75">
      <c r="B222" s="87" t="s">
        <v>107</v>
      </c>
      <c r="C222" s="80" t="s">
        <v>108</v>
      </c>
      <c r="D222" s="80"/>
      <c r="E222" s="80"/>
      <c r="F222" s="186">
        <f t="shared" si="3"/>
        <v>1</v>
      </c>
      <c r="G222" s="186"/>
      <c r="H222" s="186">
        <f>H223</f>
        <v>1</v>
      </c>
      <c r="I222" s="185"/>
      <c r="J222" s="185"/>
    </row>
    <row r="223" spans="2:10" s="86" customFormat="1" ht="12.75">
      <c r="B223" s="87" t="s">
        <v>13</v>
      </c>
      <c r="C223" s="80" t="s">
        <v>108</v>
      </c>
      <c r="D223" s="80" t="s">
        <v>14</v>
      </c>
      <c r="E223" s="80"/>
      <c r="F223" s="186">
        <f t="shared" si="3"/>
        <v>1</v>
      </c>
      <c r="G223" s="186"/>
      <c r="H223" s="186">
        <f>H224</f>
        <v>1</v>
      </c>
      <c r="I223" s="185"/>
      <c r="J223" s="185"/>
    </row>
    <row r="224" spans="2:10" s="86" customFormat="1" ht="12.75">
      <c r="B224" s="87" t="s">
        <v>349</v>
      </c>
      <c r="C224" s="80" t="s">
        <v>108</v>
      </c>
      <c r="D224" s="80" t="s">
        <v>14</v>
      </c>
      <c r="E224" s="80" t="s">
        <v>730</v>
      </c>
      <c r="F224" s="186">
        <f t="shared" si="3"/>
        <v>1</v>
      </c>
      <c r="G224" s="186"/>
      <c r="H224" s="186">
        <v>1</v>
      </c>
      <c r="I224" s="185"/>
      <c r="J224" s="185"/>
    </row>
    <row r="225" spans="2:10" s="86" customFormat="1" ht="12.75">
      <c r="B225" s="87" t="s">
        <v>110</v>
      </c>
      <c r="C225" s="80" t="s">
        <v>109</v>
      </c>
      <c r="D225" s="80"/>
      <c r="E225" s="80"/>
      <c r="F225" s="186">
        <f t="shared" si="3"/>
        <v>125</v>
      </c>
      <c r="G225" s="186"/>
      <c r="H225" s="186">
        <f>H226</f>
        <v>125</v>
      </c>
      <c r="I225" s="185"/>
      <c r="J225" s="185"/>
    </row>
    <row r="226" spans="2:10" s="86" customFormat="1" ht="25.5">
      <c r="B226" s="87" t="s">
        <v>112</v>
      </c>
      <c r="C226" s="80" t="s">
        <v>111</v>
      </c>
      <c r="D226" s="80"/>
      <c r="E226" s="80"/>
      <c r="F226" s="186">
        <f t="shared" si="3"/>
        <v>125</v>
      </c>
      <c r="G226" s="186"/>
      <c r="H226" s="186">
        <f>H227</f>
        <v>125</v>
      </c>
      <c r="I226" s="185"/>
      <c r="J226" s="185"/>
    </row>
    <row r="227" spans="2:10" s="86" customFormat="1" ht="12.75">
      <c r="B227" s="87" t="s">
        <v>13</v>
      </c>
      <c r="C227" s="80" t="s">
        <v>111</v>
      </c>
      <c r="D227" s="80" t="s">
        <v>14</v>
      </c>
      <c r="E227" s="80"/>
      <c r="F227" s="186">
        <f t="shared" si="3"/>
        <v>125</v>
      </c>
      <c r="G227" s="186"/>
      <c r="H227" s="186">
        <f>H228</f>
        <v>125</v>
      </c>
      <c r="I227" s="185"/>
      <c r="J227" s="185"/>
    </row>
    <row r="228" spans="2:10" s="86" customFormat="1" ht="12.75">
      <c r="B228" s="87" t="s">
        <v>349</v>
      </c>
      <c r="C228" s="80" t="s">
        <v>111</v>
      </c>
      <c r="D228" s="80" t="s">
        <v>14</v>
      </c>
      <c r="E228" s="80" t="s">
        <v>730</v>
      </c>
      <c r="F228" s="186">
        <f t="shared" si="3"/>
        <v>125</v>
      </c>
      <c r="G228" s="186"/>
      <c r="H228" s="186">
        <v>125</v>
      </c>
      <c r="I228" s="185"/>
      <c r="J228" s="185"/>
    </row>
    <row r="229" spans="2:10" s="86" customFormat="1" ht="12.75">
      <c r="B229" s="87" t="s">
        <v>115</v>
      </c>
      <c r="C229" s="80" t="s">
        <v>113</v>
      </c>
      <c r="D229" s="80"/>
      <c r="E229" s="80"/>
      <c r="F229" s="186">
        <f t="shared" si="3"/>
        <v>174.9</v>
      </c>
      <c r="G229" s="186"/>
      <c r="H229" s="186">
        <f>H230</f>
        <v>174.9</v>
      </c>
      <c r="I229" s="185"/>
      <c r="J229" s="185"/>
    </row>
    <row r="230" spans="2:10" s="86" customFormat="1" ht="25.5">
      <c r="B230" s="87" t="s">
        <v>116</v>
      </c>
      <c r="C230" s="80" t="s">
        <v>114</v>
      </c>
      <c r="D230" s="80"/>
      <c r="E230" s="80"/>
      <c r="F230" s="186">
        <f t="shared" si="3"/>
        <v>174.9</v>
      </c>
      <c r="G230" s="186"/>
      <c r="H230" s="186">
        <f>H231</f>
        <v>174.9</v>
      </c>
      <c r="I230" s="185"/>
      <c r="J230" s="185"/>
    </row>
    <row r="231" spans="2:10" s="86" customFormat="1" ht="12.75">
      <c r="B231" s="87" t="s">
        <v>13</v>
      </c>
      <c r="C231" s="80" t="s">
        <v>114</v>
      </c>
      <c r="D231" s="80" t="s">
        <v>14</v>
      </c>
      <c r="E231" s="80"/>
      <c r="F231" s="186">
        <f t="shared" si="3"/>
        <v>174.9</v>
      </c>
      <c r="G231" s="186"/>
      <c r="H231" s="186">
        <f>H232</f>
        <v>174.9</v>
      </c>
      <c r="I231" s="185"/>
      <c r="J231" s="185"/>
    </row>
    <row r="232" spans="2:10" s="86" customFormat="1" ht="12.75">
      <c r="B232" s="87" t="s">
        <v>346</v>
      </c>
      <c r="C232" s="80" t="s">
        <v>114</v>
      </c>
      <c r="D232" s="80" t="s">
        <v>14</v>
      </c>
      <c r="E232" s="80" t="s">
        <v>726</v>
      </c>
      <c r="F232" s="186">
        <f t="shared" si="3"/>
        <v>174.9</v>
      </c>
      <c r="G232" s="186"/>
      <c r="H232" s="186">
        <v>174.9</v>
      </c>
      <c r="I232" s="185"/>
      <c r="J232" s="185"/>
    </row>
    <row r="233" spans="2:10" s="86" customFormat="1" ht="12.75">
      <c r="B233" s="104" t="s">
        <v>513</v>
      </c>
      <c r="C233" s="79" t="s">
        <v>11</v>
      </c>
      <c r="D233" s="79"/>
      <c r="E233" s="79"/>
      <c r="F233" s="185">
        <f t="shared" si="3"/>
        <v>55</v>
      </c>
      <c r="G233" s="185"/>
      <c r="H233" s="185">
        <f>H234</f>
        <v>55</v>
      </c>
      <c r="I233" s="185"/>
      <c r="J233" s="185"/>
    </row>
    <row r="234" spans="2:10" ht="12.75">
      <c r="B234" s="87" t="s">
        <v>514</v>
      </c>
      <c r="C234" s="80" t="s">
        <v>12</v>
      </c>
      <c r="D234" s="80"/>
      <c r="E234" s="80"/>
      <c r="F234" s="186">
        <f t="shared" si="3"/>
        <v>55</v>
      </c>
      <c r="G234" s="186"/>
      <c r="H234" s="186">
        <f>H235</f>
        <v>55</v>
      </c>
      <c r="I234" s="186"/>
      <c r="J234" s="186"/>
    </row>
    <row r="235" spans="2:10" ht="12.75">
      <c r="B235" s="87" t="s">
        <v>13</v>
      </c>
      <c r="C235" s="80" t="s">
        <v>12</v>
      </c>
      <c r="D235" s="80" t="s">
        <v>14</v>
      </c>
      <c r="E235" s="80"/>
      <c r="F235" s="186">
        <f t="shared" si="3"/>
        <v>55</v>
      </c>
      <c r="G235" s="186"/>
      <c r="H235" s="186">
        <f>H236</f>
        <v>55</v>
      </c>
      <c r="I235" s="186"/>
      <c r="J235" s="186"/>
    </row>
    <row r="236" spans="2:10" ht="12.75">
      <c r="B236" s="87" t="s">
        <v>695</v>
      </c>
      <c r="C236" s="80" t="s">
        <v>12</v>
      </c>
      <c r="D236" s="80" t="s">
        <v>14</v>
      </c>
      <c r="E236" s="80" t="s">
        <v>694</v>
      </c>
      <c r="F236" s="186">
        <f t="shared" si="3"/>
        <v>55</v>
      </c>
      <c r="G236" s="186"/>
      <c r="H236" s="186">
        <v>55</v>
      </c>
      <c r="I236" s="186"/>
      <c r="J236" s="186"/>
    </row>
    <row r="237" spans="2:10" s="86" customFormat="1" ht="12.75">
      <c r="B237" s="104" t="s">
        <v>685</v>
      </c>
      <c r="C237" s="137" t="s">
        <v>590</v>
      </c>
      <c r="D237" s="164"/>
      <c r="E237" s="79"/>
      <c r="F237" s="185">
        <f t="shared" si="3"/>
        <v>180.5</v>
      </c>
      <c r="G237" s="185"/>
      <c r="H237" s="185">
        <f>H238+H242+H254+H246</f>
        <v>180.5</v>
      </c>
      <c r="I237" s="185"/>
      <c r="J237" s="185"/>
    </row>
    <row r="238" spans="2:10" s="86" customFormat="1" ht="12.75">
      <c r="B238" s="87" t="s">
        <v>686</v>
      </c>
      <c r="C238" s="108" t="s">
        <v>592</v>
      </c>
      <c r="D238" s="165"/>
      <c r="E238" s="80"/>
      <c r="F238" s="186">
        <f t="shared" si="3"/>
        <v>35.5</v>
      </c>
      <c r="G238" s="186"/>
      <c r="H238" s="186">
        <f>H239</f>
        <v>35.5</v>
      </c>
      <c r="I238" s="185"/>
      <c r="J238" s="185"/>
    </row>
    <row r="239" spans="2:10" ht="25.5">
      <c r="B239" s="87" t="s">
        <v>687</v>
      </c>
      <c r="C239" s="108" t="s">
        <v>594</v>
      </c>
      <c r="D239" s="84"/>
      <c r="E239" s="80"/>
      <c r="F239" s="186">
        <f t="shared" si="3"/>
        <v>35.5</v>
      </c>
      <c r="G239" s="186"/>
      <c r="H239" s="186">
        <f>H240</f>
        <v>35.5</v>
      </c>
      <c r="I239" s="186"/>
      <c r="J239" s="186"/>
    </row>
    <row r="240" spans="2:10" ht="12.75">
      <c r="B240" s="96" t="s">
        <v>775</v>
      </c>
      <c r="C240" s="108" t="s">
        <v>594</v>
      </c>
      <c r="D240" s="80" t="s">
        <v>776</v>
      </c>
      <c r="E240" s="80"/>
      <c r="F240" s="186">
        <f t="shared" si="3"/>
        <v>35.5</v>
      </c>
      <c r="G240" s="186"/>
      <c r="H240" s="186">
        <f>H241</f>
        <v>35.5</v>
      </c>
      <c r="I240" s="186"/>
      <c r="J240" s="186"/>
    </row>
    <row r="241" spans="2:10" ht="12.75">
      <c r="B241" s="87" t="s">
        <v>363</v>
      </c>
      <c r="C241" s="108" t="s">
        <v>594</v>
      </c>
      <c r="D241" s="80" t="s">
        <v>776</v>
      </c>
      <c r="E241" s="80" t="s">
        <v>727</v>
      </c>
      <c r="F241" s="186">
        <f t="shared" si="3"/>
        <v>35.5</v>
      </c>
      <c r="G241" s="186"/>
      <c r="H241" s="186">
        <v>35.5</v>
      </c>
      <c r="I241" s="186"/>
      <c r="J241" s="186"/>
    </row>
    <row r="242" spans="2:10" ht="12.75">
      <c r="B242" s="87" t="s">
        <v>688</v>
      </c>
      <c r="C242" s="108" t="s">
        <v>596</v>
      </c>
      <c r="D242" s="80"/>
      <c r="E242" s="80"/>
      <c r="F242" s="186">
        <f t="shared" si="3"/>
        <v>18</v>
      </c>
      <c r="G242" s="186"/>
      <c r="H242" s="186">
        <f>H243</f>
        <v>18</v>
      </c>
      <c r="I242" s="186"/>
      <c r="J242" s="186"/>
    </row>
    <row r="243" spans="2:10" ht="12.75">
      <c r="B243" s="87" t="s">
        <v>689</v>
      </c>
      <c r="C243" s="108" t="s">
        <v>598</v>
      </c>
      <c r="D243" s="80"/>
      <c r="E243" s="80"/>
      <c r="F243" s="186">
        <f t="shared" si="3"/>
        <v>18</v>
      </c>
      <c r="G243" s="186"/>
      <c r="H243" s="186">
        <f>H244</f>
        <v>18</v>
      </c>
      <c r="I243" s="186"/>
      <c r="J243" s="186"/>
    </row>
    <row r="244" spans="2:10" ht="12.75">
      <c r="B244" s="96" t="s">
        <v>775</v>
      </c>
      <c r="C244" s="108" t="s">
        <v>598</v>
      </c>
      <c r="D244" s="80" t="s">
        <v>776</v>
      </c>
      <c r="E244" s="80"/>
      <c r="F244" s="186">
        <f t="shared" si="3"/>
        <v>18</v>
      </c>
      <c r="G244" s="186"/>
      <c r="H244" s="186">
        <f>H245</f>
        <v>18</v>
      </c>
      <c r="I244" s="186"/>
      <c r="J244" s="186"/>
    </row>
    <row r="245" spans="2:10" ht="12.75">
      <c r="B245" s="87" t="s">
        <v>363</v>
      </c>
      <c r="C245" s="108" t="s">
        <v>598</v>
      </c>
      <c r="D245" s="80" t="s">
        <v>776</v>
      </c>
      <c r="E245" s="80" t="s">
        <v>727</v>
      </c>
      <c r="F245" s="186">
        <f t="shared" si="3"/>
        <v>18</v>
      </c>
      <c r="G245" s="186"/>
      <c r="H245" s="186">
        <v>18</v>
      </c>
      <c r="I245" s="186"/>
      <c r="J245" s="186"/>
    </row>
    <row r="246" spans="2:10" ht="12.75">
      <c r="B246" s="87" t="s">
        <v>248</v>
      </c>
      <c r="C246" s="108" t="s">
        <v>617</v>
      </c>
      <c r="D246" s="80"/>
      <c r="E246" s="80"/>
      <c r="F246" s="186">
        <f t="shared" si="3"/>
        <v>115.5</v>
      </c>
      <c r="G246" s="186"/>
      <c r="H246" s="186">
        <f>H247</f>
        <v>115.5</v>
      </c>
      <c r="I246" s="186"/>
      <c r="J246" s="186"/>
    </row>
    <row r="247" spans="2:10" ht="12.75">
      <c r="B247" s="87" t="s">
        <v>249</v>
      </c>
      <c r="C247" s="108" t="s">
        <v>618</v>
      </c>
      <c r="D247" s="80"/>
      <c r="E247" s="80"/>
      <c r="F247" s="186">
        <f t="shared" si="3"/>
        <v>115.5</v>
      </c>
      <c r="G247" s="186"/>
      <c r="H247" s="186">
        <f>H248+H250+H252</f>
        <v>115.5</v>
      </c>
      <c r="I247" s="186"/>
      <c r="J247" s="186"/>
    </row>
    <row r="248" spans="2:10" ht="12.75">
      <c r="B248" s="96" t="s">
        <v>775</v>
      </c>
      <c r="C248" s="108" t="s">
        <v>618</v>
      </c>
      <c r="D248" s="80" t="s">
        <v>776</v>
      </c>
      <c r="E248" s="80"/>
      <c r="F248" s="186">
        <f t="shared" si="3"/>
        <v>38.5</v>
      </c>
      <c r="G248" s="186"/>
      <c r="H248" s="186">
        <f>H249</f>
        <v>38.5</v>
      </c>
      <c r="I248" s="186"/>
      <c r="J248" s="186"/>
    </row>
    <row r="249" spans="2:10" ht="12.75">
      <c r="B249" s="87" t="s">
        <v>355</v>
      </c>
      <c r="C249" s="108" t="s">
        <v>618</v>
      </c>
      <c r="D249" s="80" t="s">
        <v>776</v>
      </c>
      <c r="E249" s="80" t="s">
        <v>733</v>
      </c>
      <c r="F249" s="186">
        <f t="shared" si="3"/>
        <v>38.5</v>
      </c>
      <c r="G249" s="186"/>
      <c r="H249" s="186">
        <v>38.5</v>
      </c>
      <c r="I249" s="186"/>
      <c r="J249" s="186"/>
    </row>
    <row r="250" spans="2:10" ht="12.75">
      <c r="B250" s="96" t="s">
        <v>522</v>
      </c>
      <c r="C250" s="108" t="s">
        <v>618</v>
      </c>
      <c r="D250" s="80" t="s">
        <v>615</v>
      </c>
      <c r="E250" s="80"/>
      <c r="F250" s="186">
        <f t="shared" si="3"/>
        <v>47</v>
      </c>
      <c r="G250" s="186"/>
      <c r="H250" s="186">
        <f>H251</f>
        <v>47</v>
      </c>
      <c r="I250" s="186"/>
      <c r="J250" s="186"/>
    </row>
    <row r="251" spans="2:10" ht="12.75">
      <c r="B251" s="87" t="s">
        <v>355</v>
      </c>
      <c r="C251" s="108" t="s">
        <v>618</v>
      </c>
      <c r="D251" s="80" t="s">
        <v>615</v>
      </c>
      <c r="E251" s="80" t="s">
        <v>733</v>
      </c>
      <c r="F251" s="186">
        <f t="shared" si="3"/>
        <v>47</v>
      </c>
      <c r="G251" s="186"/>
      <c r="H251" s="186">
        <v>47</v>
      </c>
      <c r="I251" s="186"/>
      <c r="J251" s="186"/>
    </row>
    <row r="252" spans="2:10" ht="12.75">
      <c r="B252" s="87" t="s">
        <v>13</v>
      </c>
      <c r="C252" s="108" t="s">
        <v>618</v>
      </c>
      <c r="D252" s="80" t="s">
        <v>14</v>
      </c>
      <c r="E252" s="80"/>
      <c r="F252" s="186">
        <f t="shared" si="3"/>
        <v>30</v>
      </c>
      <c r="G252" s="186"/>
      <c r="H252" s="186">
        <f>H253</f>
        <v>30</v>
      </c>
      <c r="I252" s="186"/>
      <c r="J252" s="186"/>
    </row>
    <row r="253" spans="2:10" ht="12.75">
      <c r="B253" s="87" t="s">
        <v>355</v>
      </c>
      <c r="C253" s="108" t="s">
        <v>618</v>
      </c>
      <c r="D253" s="80" t="s">
        <v>14</v>
      </c>
      <c r="E253" s="80" t="s">
        <v>733</v>
      </c>
      <c r="F253" s="186">
        <f t="shared" si="3"/>
        <v>30</v>
      </c>
      <c r="G253" s="186"/>
      <c r="H253" s="186">
        <v>30</v>
      </c>
      <c r="I253" s="186"/>
      <c r="J253" s="186"/>
    </row>
    <row r="254" spans="2:10" ht="12.75">
      <c r="B254" s="87" t="s">
        <v>250</v>
      </c>
      <c r="C254" s="108" t="s">
        <v>600</v>
      </c>
      <c r="D254" s="80"/>
      <c r="E254" s="80"/>
      <c r="F254" s="186">
        <f t="shared" si="3"/>
        <v>11.5</v>
      </c>
      <c r="G254" s="186"/>
      <c r="H254" s="186">
        <f>H255</f>
        <v>11.5</v>
      </c>
      <c r="I254" s="186"/>
      <c r="J254" s="186"/>
    </row>
    <row r="255" spans="2:10" ht="12.75">
      <c r="B255" s="87" t="s">
        <v>251</v>
      </c>
      <c r="C255" s="108" t="s">
        <v>610</v>
      </c>
      <c r="D255" s="80"/>
      <c r="E255" s="80"/>
      <c r="F255" s="186">
        <f t="shared" si="3"/>
        <v>11.5</v>
      </c>
      <c r="G255" s="186"/>
      <c r="H255" s="186">
        <f>H256</f>
        <v>11.5</v>
      </c>
      <c r="I255" s="186"/>
      <c r="J255" s="186"/>
    </row>
    <row r="256" spans="2:10" ht="12.75">
      <c r="B256" s="96" t="s">
        <v>775</v>
      </c>
      <c r="C256" s="108" t="s">
        <v>610</v>
      </c>
      <c r="D256" s="80" t="s">
        <v>776</v>
      </c>
      <c r="E256" s="80"/>
      <c r="F256" s="186">
        <f t="shared" si="3"/>
        <v>11.5</v>
      </c>
      <c r="G256" s="186"/>
      <c r="H256" s="186">
        <f>H257</f>
        <v>11.5</v>
      </c>
      <c r="I256" s="186"/>
      <c r="J256" s="186"/>
    </row>
    <row r="257" spans="2:10" ht="12.75">
      <c r="B257" s="87" t="s">
        <v>363</v>
      </c>
      <c r="C257" s="108" t="s">
        <v>610</v>
      </c>
      <c r="D257" s="80" t="s">
        <v>776</v>
      </c>
      <c r="E257" s="80" t="s">
        <v>727</v>
      </c>
      <c r="F257" s="186">
        <f t="shared" si="3"/>
        <v>11.5</v>
      </c>
      <c r="G257" s="186"/>
      <c r="H257" s="186">
        <v>11.5</v>
      </c>
      <c r="I257" s="186"/>
      <c r="J257" s="186"/>
    </row>
    <row r="258" spans="2:10" s="86" customFormat="1" ht="12.75">
      <c r="B258" s="104" t="s">
        <v>585</v>
      </c>
      <c r="C258" s="79" t="s">
        <v>586</v>
      </c>
      <c r="D258" s="79"/>
      <c r="E258" s="79"/>
      <c r="F258" s="185">
        <f t="shared" si="3"/>
        <v>1189.5</v>
      </c>
      <c r="G258" s="185"/>
      <c r="H258" s="185">
        <f>H259</f>
        <v>1189.5</v>
      </c>
      <c r="I258" s="185"/>
      <c r="J258" s="185"/>
    </row>
    <row r="259" spans="2:10" s="86" customFormat="1" ht="12.75">
      <c r="B259" s="87" t="s">
        <v>587</v>
      </c>
      <c r="C259" s="80" t="s">
        <v>588</v>
      </c>
      <c r="D259" s="79"/>
      <c r="E259" s="80"/>
      <c r="F259" s="186">
        <f t="shared" si="3"/>
        <v>1189.5</v>
      </c>
      <c r="G259" s="186"/>
      <c r="H259" s="186">
        <f>H260+H262+H264</f>
        <v>1189.5</v>
      </c>
      <c r="I259" s="186"/>
      <c r="J259" s="186"/>
    </row>
    <row r="260" spans="2:10" s="86" customFormat="1" ht="12.75">
      <c r="B260" s="96" t="s">
        <v>775</v>
      </c>
      <c r="C260" s="80" t="s">
        <v>588</v>
      </c>
      <c r="D260" s="80" t="s">
        <v>776</v>
      </c>
      <c r="E260" s="80"/>
      <c r="F260" s="186">
        <f t="shared" si="3"/>
        <v>21.4</v>
      </c>
      <c r="G260" s="186"/>
      <c r="H260" s="186">
        <f>H261</f>
        <v>21.4</v>
      </c>
      <c r="I260" s="186"/>
      <c r="J260" s="186"/>
    </row>
    <row r="261" spans="2:10" s="86" customFormat="1" ht="12.75">
      <c r="B261" s="87" t="s">
        <v>363</v>
      </c>
      <c r="C261" s="80" t="s">
        <v>588</v>
      </c>
      <c r="D261" s="80" t="s">
        <v>776</v>
      </c>
      <c r="E261" s="80" t="s">
        <v>727</v>
      </c>
      <c r="F261" s="186">
        <f t="shared" si="3"/>
        <v>21.4</v>
      </c>
      <c r="G261" s="186"/>
      <c r="H261" s="186">
        <v>21.4</v>
      </c>
      <c r="I261" s="186"/>
      <c r="J261" s="186"/>
    </row>
    <row r="262" spans="2:10" s="86" customFormat="1" ht="12.75">
      <c r="B262" s="96" t="s">
        <v>522</v>
      </c>
      <c r="C262" s="80" t="s">
        <v>588</v>
      </c>
      <c r="D262" s="162">
        <v>300</v>
      </c>
      <c r="E262" s="80"/>
      <c r="F262" s="186">
        <f t="shared" si="3"/>
        <v>83.7</v>
      </c>
      <c r="G262" s="186"/>
      <c r="H262" s="186">
        <f>H263</f>
        <v>83.7</v>
      </c>
      <c r="I262" s="186"/>
      <c r="J262" s="186"/>
    </row>
    <row r="263" spans="2:10" s="86" customFormat="1" ht="12.75">
      <c r="B263" s="87" t="s">
        <v>363</v>
      </c>
      <c r="C263" s="80" t="s">
        <v>588</v>
      </c>
      <c r="D263" s="162">
        <v>300</v>
      </c>
      <c r="E263" s="80" t="s">
        <v>727</v>
      </c>
      <c r="F263" s="186">
        <f t="shared" si="3"/>
        <v>83.7</v>
      </c>
      <c r="G263" s="186"/>
      <c r="H263" s="186">
        <v>83.7</v>
      </c>
      <c r="I263" s="186"/>
      <c r="J263" s="186"/>
    </row>
    <row r="264" spans="2:10" s="86" customFormat="1" ht="12.75">
      <c r="B264" s="87" t="s">
        <v>13</v>
      </c>
      <c r="C264" s="80" t="s">
        <v>588</v>
      </c>
      <c r="D264" s="80" t="s">
        <v>14</v>
      </c>
      <c r="E264" s="80"/>
      <c r="F264" s="186">
        <f t="shared" si="3"/>
        <v>1084.4</v>
      </c>
      <c r="G264" s="186"/>
      <c r="H264" s="186">
        <f>H265</f>
        <v>1084.4</v>
      </c>
      <c r="I264" s="186"/>
      <c r="J264" s="186"/>
    </row>
    <row r="265" spans="2:10" s="86" customFormat="1" ht="12.75">
      <c r="B265" s="87" t="s">
        <v>363</v>
      </c>
      <c r="C265" s="80" t="s">
        <v>588</v>
      </c>
      <c r="D265" s="80" t="s">
        <v>14</v>
      </c>
      <c r="E265" s="80" t="s">
        <v>727</v>
      </c>
      <c r="F265" s="186">
        <f t="shared" si="3"/>
        <v>1084.4</v>
      </c>
      <c r="G265" s="186"/>
      <c r="H265" s="186">
        <v>1084.4</v>
      </c>
      <c r="I265" s="186"/>
      <c r="J265" s="186"/>
    </row>
    <row r="266" spans="2:10" s="86" customFormat="1" ht="12.75">
      <c r="B266" s="78" t="s">
        <v>517</v>
      </c>
      <c r="C266" s="79" t="s">
        <v>518</v>
      </c>
      <c r="D266" s="79"/>
      <c r="E266" s="79"/>
      <c r="F266" s="185">
        <f t="shared" si="3"/>
        <v>60</v>
      </c>
      <c r="G266" s="185"/>
      <c r="H266" s="185">
        <f>H267</f>
        <v>60</v>
      </c>
      <c r="I266" s="185"/>
      <c r="J266" s="185"/>
    </row>
    <row r="267" spans="2:10" ht="12.75">
      <c r="B267" s="82" t="s">
        <v>516</v>
      </c>
      <c r="C267" s="157" t="s">
        <v>515</v>
      </c>
      <c r="D267" s="80"/>
      <c r="E267" s="80"/>
      <c r="F267" s="186">
        <f t="shared" si="3"/>
        <v>60</v>
      </c>
      <c r="G267" s="186"/>
      <c r="H267" s="186">
        <f>H268</f>
        <v>60</v>
      </c>
      <c r="I267" s="166"/>
      <c r="J267" s="186"/>
    </row>
    <row r="268" spans="2:10" ht="12.75">
      <c r="B268" s="87" t="s">
        <v>13</v>
      </c>
      <c r="C268" s="157" t="s">
        <v>515</v>
      </c>
      <c r="D268" s="80" t="s">
        <v>14</v>
      </c>
      <c r="E268" s="80"/>
      <c r="F268" s="186">
        <f t="shared" si="3"/>
        <v>60</v>
      </c>
      <c r="G268" s="186"/>
      <c r="H268" s="186">
        <f>H269</f>
        <v>60</v>
      </c>
      <c r="I268" s="166"/>
      <c r="J268" s="186"/>
    </row>
    <row r="269" spans="2:11" ht="12.75">
      <c r="B269" s="87" t="s">
        <v>363</v>
      </c>
      <c r="C269" s="157" t="s">
        <v>515</v>
      </c>
      <c r="D269" s="80" t="s">
        <v>14</v>
      </c>
      <c r="E269" s="80" t="s">
        <v>727</v>
      </c>
      <c r="F269" s="186">
        <f t="shared" si="3"/>
        <v>60</v>
      </c>
      <c r="G269" s="186"/>
      <c r="H269" s="186">
        <v>60</v>
      </c>
      <c r="I269" s="166"/>
      <c r="J269" s="186"/>
      <c r="K269" s="222"/>
    </row>
    <row r="270" spans="2:11" ht="12.75">
      <c r="B270" s="214" t="s">
        <v>56</v>
      </c>
      <c r="C270" s="213" t="s">
        <v>46</v>
      </c>
      <c r="D270" s="215"/>
      <c r="E270" s="216"/>
      <c r="F270" s="185">
        <f t="shared" si="3"/>
        <v>2933</v>
      </c>
      <c r="G270" s="185"/>
      <c r="H270" s="185">
        <f>H271</f>
        <v>2933</v>
      </c>
      <c r="I270" s="185"/>
      <c r="J270" s="81"/>
      <c r="K270" s="223"/>
    </row>
    <row r="271" spans="2:11" ht="12.75">
      <c r="B271" s="217" t="s">
        <v>493</v>
      </c>
      <c r="C271" s="211" t="s">
        <v>47</v>
      </c>
      <c r="D271" s="218"/>
      <c r="E271" s="219"/>
      <c r="F271" s="186">
        <f t="shared" si="3"/>
        <v>2933</v>
      </c>
      <c r="G271" s="186"/>
      <c r="H271" s="186">
        <f>H272</f>
        <v>2933</v>
      </c>
      <c r="I271" s="186"/>
      <c r="J271" s="220"/>
      <c r="K271" s="224"/>
    </row>
    <row r="272" spans="2:11" ht="12.75">
      <c r="B272" s="96" t="s">
        <v>775</v>
      </c>
      <c r="C272" s="211" t="s">
        <v>47</v>
      </c>
      <c r="D272" s="218" t="s">
        <v>776</v>
      </c>
      <c r="E272" s="219"/>
      <c r="F272" s="186">
        <f t="shared" si="3"/>
        <v>2933</v>
      </c>
      <c r="G272" s="186"/>
      <c r="H272" s="186">
        <f>H273</f>
        <v>2933</v>
      </c>
      <c r="I272" s="186"/>
      <c r="J272" s="220"/>
      <c r="K272" s="224"/>
    </row>
    <row r="273" spans="2:11" ht="12.75">
      <c r="B273" s="217" t="s">
        <v>155</v>
      </c>
      <c r="C273" s="211" t="s">
        <v>47</v>
      </c>
      <c r="D273" s="211" t="s">
        <v>776</v>
      </c>
      <c r="E273" s="211" t="s">
        <v>154</v>
      </c>
      <c r="F273" s="186">
        <f t="shared" si="3"/>
        <v>2933</v>
      </c>
      <c r="G273" s="225"/>
      <c r="H273" s="225">
        <v>2933</v>
      </c>
      <c r="I273" s="186"/>
      <c r="J273" s="220"/>
      <c r="K273" s="224"/>
    </row>
    <row r="274" ht="12.75">
      <c r="K274" s="222"/>
    </row>
    <row r="275" ht="12.75">
      <c r="K275" s="222"/>
    </row>
    <row r="320" ht="12.75">
      <c r="I320" s="88"/>
    </row>
    <row r="329" spans="6:7" ht="12.75">
      <c r="F329" s="88"/>
      <c r="G329" s="88"/>
    </row>
  </sheetData>
  <sheetProtection/>
  <mergeCells count="2">
    <mergeCell ref="B8:F8"/>
    <mergeCell ref="B7:J7"/>
  </mergeCells>
  <printOptions/>
  <pageMargins left="0.2" right="0.2" top="0.83" bottom="0.2" header="0.2" footer="0.2"/>
  <pageSetup horizontalDpi="600" verticalDpi="600" orientation="landscape" paperSize="9" scale="47" r:id="rId1"/>
  <rowBreaks count="2" manualBreakCount="2">
    <brk id="74" min="1" max="9" man="1"/>
    <brk id="241" min="1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2:N384"/>
  <sheetViews>
    <sheetView tabSelected="1" workbookViewId="0" topLeftCell="A166">
      <selection activeCell="A190" sqref="A190"/>
    </sheetView>
  </sheetViews>
  <sheetFormatPr defaultColWidth="9.00390625" defaultRowHeight="12.75"/>
  <cols>
    <col min="1" max="1" width="158.25390625" style="90" customWidth="1"/>
    <col min="2" max="2" width="10.25390625" style="73" customWidth="1"/>
    <col min="3" max="3" width="7.125" style="167" customWidth="1"/>
    <col min="4" max="4" width="7.125" style="73" customWidth="1"/>
    <col min="5" max="5" width="10.375" style="73" customWidth="1"/>
    <col min="6" max="6" width="14.25390625" style="73" customWidth="1"/>
    <col min="7" max="7" width="11.625" style="73" customWidth="1"/>
    <col min="8" max="8" width="11.375" style="73" customWidth="1"/>
    <col min="9" max="9" width="15.00390625" style="73" customWidth="1"/>
    <col min="10" max="10" width="10.625" style="73" customWidth="1"/>
    <col min="11" max="11" width="13.875" style="73" customWidth="1"/>
    <col min="12" max="12" width="12.625" style="73" customWidth="1"/>
    <col min="13" max="13" width="12.375" style="73" customWidth="1"/>
    <col min="14" max="14" width="14.75390625" style="73" customWidth="1"/>
    <col min="15" max="16384" width="9.125" style="73" customWidth="1"/>
  </cols>
  <sheetData>
    <row r="2" spans="2:14" ht="12.75">
      <c r="B2" s="71"/>
      <c r="C2" s="158"/>
      <c r="D2" s="71"/>
      <c r="N2" s="72" t="s">
        <v>815</v>
      </c>
    </row>
    <row r="3" spans="1:14" ht="12.75">
      <c r="A3" s="91"/>
      <c r="B3" s="74"/>
      <c r="C3" s="159"/>
      <c r="D3" s="74"/>
      <c r="N3" s="75" t="s">
        <v>212</v>
      </c>
    </row>
    <row r="4" spans="1:14" ht="12.75">
      <c r="A4" s="91"/>
      <c r="B4" s="74"/>
      <c r="C4" s="159"/>
      <c r="D4" s="74"/>
      <c r="N4" s="75" t="s">
        <v>94</v>
      </c>
    </row>
    <row r="5" spans="1:14" ht="12.75">
      <c r="A5" s="92"/>
      <c r="B5" s="74"/>
      <c r="C5" s="159"/>
      <c r="D5" s="74"/>
      <c r="N5" s="75" t="s">
        <v>95</v>
      </c>
    </row>
    <row r="6" spans="1:4" ht="12.75">
      <c r="A6" s="92"/>
      <c r="B6" s="76"/>
      <c r="C6" s="160"/>
      <c r="D6" s="76"/>
    </row>
    <row r="7" spans="1:14" ht="12.75">
      <c r="A7" s="313" t="s">
        <v>247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</row>
    <row r="8" spans="1:6" ht="12.75">
      <c r="A8" s="314"/>
      <c r="B8" s="314"/>
      <c r="C8" s="314"/>
      <c r="D8" s="314"/>
      <c r="E8" s="314"/>
      <c r="F8" s="161"/>
    </row>
    <row r="9" spans="1:14" ht="12.75">
      <c r="A9" s="321" t="s">
        <v>338</v>
      </c>
      <c r="B9" s="322" t="s">
        <v>737</v>
      </c>
      <c r="C9" s="331" t="s">
        <v>357</v>
      </c>
      <c r="D9" s="322" t="s">
        <v>712</v>
      </c>
      <c r="E9" s="299" t="s">
        <v>670</v>
      </c>
      <c r="F9" s="328" t="s">
        <v>639</v>
      </c>
      <c r="G9" s="329"/>
      <c r="H9" s="329"/>
      <c r="I9" s="330"/>
      <c r="J9" s="299" t="s">
        <v>670</v>
      </c>
      <c r="K9" s="328" t="s">
        <v>125</v>
      </c>
      <c r="L9" s="329"/>
      <c r="M9" s="329"/>
      <c r="N9" s="330"/>
    </row>
    <row r="10" spans="1:14" ht="76.5">
      <c r="A10" s="321"/>
      <c r="B10" s="322"/>
      <c r="C10" s="331"/>
      <c r="D10" s="322"/>
      <c r="E10" s="299"/>
      <c r="F10" s="134" t="s">
        <v>462</v>
      </c>
      <c r="G10" s="134" t="s">
        <v>276</v>
      </c>
      <c r="H10" s="134" t="s">
        <v>277</v>
      </c>
      <c r="I10" s="134" t="s">
        <v>278</v>
      </c>
      <c r="J10" s="299"/>
      <c r="K10" s="134" t="s">
        <v>462</v>
      </c>
      <c r="L10" s="134" t="s">
        <v>276</v>
      </c>
      <c r="M10" s="134" t="s">
        <v>277</v>
      </c>
      <c r="N10" s="134" t="s">
        <v>278</v>
      </c>
    </row>
    <row r="11" spans="1:14" ht="12.75">
      <c r="A11" s="93" t="s">
        <v>761</v>
      </c>
      <c r="B11" s="81"/>
      <c r="C11" s="79"/>
      <c r="D11" s="94"/>
      <c r="E11" s="185">
        <f aca="true" t="shared" si="0" ref="E11:N11">E12+E149+E158+E182+E186+E190+E194+E198+E202+E215+E219+E240+E248+E252</f>
        <v>147966.49999999997</v>
      </c>
      <c r="F11" s="185">
        <f t="shared" si="0"/>
        <v>2783</v>
      </c>
      <c r="G11" s="185">
        <f t="shared" si="0"/>
        <v>75954.50000000001</v>
      </c>
      <c r="H11" s="185">
        <f t="shared" si="0"/>
        <v>68416.79999999999</v>
      </c>
      <c r="I11" s="185">
        <f t="shared" si="0"/>
        <v>812.1999999999999</v>
      </c>
      <c r="J11" s="185">
        <f t="shared" si="0"/>
        <v>163091.99999999994</v>
      </c>
      <c r="K11" s="185">
        <f t="shared" si="0"/>
        <v>2783</v>
      </c>
      <c r="L11" s="185">
        <f t="shared" si="0"/>
        <v>75476</v>
      </c>
      <c r="M11" s="185">
        <f t="shared" si="0"/>
        <v>84049.2</v>
      </c>
      <c r="N11" s="185">
        <f t="shared" si="0"/>
        <v>783.8</v>
      </c>
    </row>
    <row r="12" spans="1:14" ht="12.75">
      <c r="A12" s="93" t="s">
        <v>764</v>
      </c>
      <c r="B12" s="94"/>
      <c r="C12" s="79"/>
      <c r="D12" s="94"/>
      <c r="E12" s="185">
        <f>E82+E85+E88+E111+E35+E40+E50+E101+E104+E13+E67+E70+E73+E76+E114+E31+E22+E117+E120+E123+E130+E133+E140+E143+E19+E16+E25+E58+E61+E64+E45+E28+E146+E81+E57</f>
        <v>140564.79999999996</v>
      </c>
      <c r="F12" s="185">
        <f>F82+F85+F88+F111+F35+F40+F50+F101+F104+F13+F67+F70+F73+F76+F114+F31+F22+F117+F120+F123+F130+F133+F140+F143+F19+F16+F25+F58+F61+F64+F45+F28+F146+F81+F57</f>
        <v>2783</v>
      </c>
      <c r="G12" s="185">
        <f aca="true" t="shared" si="1" ref="G12:N12">G82+G85+G88+G111+G35+G40+G50+G101+G104+G13+G67+G70+G73+G76+G114+G31+G22+G117+G120+G123+G130+G133+G140+G143+G19+G16+G25+G58+G61+G64+G45+G28+G146+G81+G57</f>
        <v>68552.8</v>
      </c>
      <c r="H12" s="185">
        <f t="shared" si="1"/>
        <v>68416.79999999999</v>
      </c>
      <c r="I12" s="185">
        <f t="shared" si="1"/>
        <v>812.1999999999999</v>
      </c>
      <c r="J12" s="185">
        <f t="shared" si="1"/>
        <v>156414.29999999993</v>
      </c>
      <c r="K12" s="185">
        <f t="shared" si="1"/>
        <v>2783</v>
      </c>
      <c r="L12" s="185">
        <f t="shared" si="1"/>
        <v>68798.29999999999</v>
      </c>
      <c r="M12" s="185">
        <f t="shared" si="1"/>
        <v>84049.2</v>
      </c>
      <c r="N12" s="185">
        <f t="shared" si="1"/>
        <v>783.8</v>
      </c>
    </row>
    <row r="13" spans="1:14" ht="12.75">
      <c r="A13" s="95" t="s">
        <v>802</v>
      </c>
      <c r="B13" s="80" t="s">
        <v>5</v>
      </c>
      <c r="C13" s="80"/>
      <c r="D13" s="80"/>
      <c r="E13" s="186">
        <f aca="true" t="shared" si="2" ref="E13:E70">G13+H13+I13+F13</f>
        <v>721.3</v>
      </c>
      <c r="F13" s="186"/>
      <c r="G13" s="186"/>
      <c r="H13" s="186"/>
      <c r="I13" s="186">
        <f>I14</f>
        <v>721.3</v>
      </c>
      <c r="J13" s="186">
        <f aca="true" t="shared" si="3" ref="J13:J70">L13+M13+N13+K13</f>
        <v>689.3</v>
      </c>
      <c r="K13" s="186"/>
      <c r="L13" s="186"/>
      <c r="M13" s="186"/>
      <c r="N13" s="186">
        <f>N14</f>
        <v>689.3</v>
      </c>
    </row>
    <row r="14" spans="1:14" ht="12.75">
      <c r="A14" s="96" t="s">
        <v>292</v>
      </c>
      <c r="B14" s="80" t="s">
        <v>5</v>
      </c>
      <c r="C14" s="80" t="s">
        <v>6</v>
      </c>
      <c r="D14" s="80"/>
      <c r="E14" s="186">
        <f t="shared" si="2"/>
        <v>721.3</v>
      </c>
      <c r="F14" s="186"/>
      <c r="G14" s="186"/>
      <c r="H14" s="186"/>
      <c r="I14" s="186">
        <f>I15</f>
        <v>721.3</v>
      </c>
      <c r="J14" s="186">
        <f t="shared" si="3"/>
        <v>689.3</v>
      </c>
      <c r="K14" s="186"/>
      <c r="L14" s="186"/>
      <c r="M14" s="186"/>
      <c r="N14" s="186">
        <f>N15</f>
        <v>689.3</v>
      </c>
    </row>
    <row r="15" spans="1:14" ht="12.75">
      <c r="A15" s="87" t="s">
        <v>190</v>
      </c>
      <c r="B15" s="80" t="s">
        <v>5</v>
      </c>
      <c r="C15" s="80" t="s">
        <v>6</v>
      </c>
      <c r="D15" s="80" t="s">
        <v>189</v>
      </c>
      <c r="E15" s="186">
        <f t="shared" si="2"/>
        <v>721.3</v>
      </c>
      <c r="F15" s="186"/>
      <c r="G15" s="186"/>
      <c r="H15" s="186"/>
      <c r="I15" s="186">
        <v>721.3</v>
      </c>
      <c r="J15" s="186">
        <f t="shared" si="3"/>
        <v>689.3</v>
      </c>
      <c r="K15" s="186"/>
      <c r="L15" s="186"/>
      <c r="M15" s="186"/>
      <c r="N15" s="186">
        <v>689.3</v>
      </c>
    </row>
    <row r="16" spans="1:14" ht="12.75">
      <c r="A16" s="96" t="s">
        <v>803</v>
      </c>
      <c r="B16" s="97" t="s">
        <v>619</v>
      </c>
      <c r="C16" s="79"/>
      <c r="D16" s="97"/>
      <c r="E16" s="186">
        <f t="shared" si="2"/>
        <v>90.9</v>
      </c>
      <c r="F16" s="186"/>
      <c r="G16" s="186"/>
      <c r="H16" s="186"/>
      <c r="I16" s="186">
        <f>I17</f>
        <v>90.9</v>
      </c>
      <c r="J16" s="186">
        <f t="shared" si="3"/>
        <v>94.5</v>
      </c>
      <c r="K16" s="186"/>
      <c r="L16" s="186"/>
      <c r="M16" s="186"/>
      <c r="N16" s="186">
        <f>N17</f>
        <v>94.5</v>
      </c>
    </row>
    <row r="17" spans="1:14" ht="12.75">
      <c r="A17" s="87" t="s">
        <v>522</v>
      </c>
      <c r="B17" s="97" t="s">
        <v>619</v>
      </c>
      <c r="C17" s="80" t="s">
        <v>615</v>
      </c>
      <c r="D17" s="97"/>
      <c r="E17" s="186">
        <f t="shared" si="2"/>
        <v>90.9</v>
      </c>
      <c r="F17" s="186"/>
      <c r="G17" s="186"/>
      <c r="H17" s="186"/>
      <c r="I17" s="186">
        <f>I18</f>
        <v>90.9</v>
      </c>
      <c r="J17" s="186">
        <f t="shared" si="3"/>
        <v>94.5</v>
      </c>
      <c r="K17" s="186"/>
      <c r="L17" s="186"/>
      <c r="M17" s="186"/>
      <c r="N17" s="186">
        <f>N18</f>
        <v>94.5</v>
      </c>
    </row>
    <row r="18" spans="1:14" ht="12.75">
      <c r="A18" s="95" t="s">
        <v>365</v>
      </c>
      <c r="B18" s="97" t="s">
        <v>619</v>
      </c>
      <c r="C18" s="80" t="s">
        <v>615</v>
      </c>
      <c r="D18" s="97">
        <v>1004</v>
      </c>
      <c r="E18" s="186">
        <f t="shared" si="2"/>
        <v>90.9</v>
      </c>
      <c r="F18" s="186"/>
      <c r="G18" s="186"/>
      <c r="H18" s="186"/>
      <c r="I18" s="186">
        <v>90.9</v>
      </c>
      <c r="J18" s="186">
        <f t="shared" si="3"/>
        <v>94.5</v>
      </c>
      <c r="K18" s="186"/>
      <c r="L18" s="186"/>
      <c r="M18" s="186"/>
      <c r="N18" s="186">
        <v>94.5</v>
      </c>
    </row>
    <row r="19" spans="1:14" ht="25.5">
      <c r="A19" s="96" t="s">
        <v>805</v>
      </c>
      <c r="B19" s="97" t="s">
        <v>214</v>
      </c>
      <c r="C19" s="80"/>
      <c r="D19" s="97"/>
      <c r="E19" s="186">
        <f t="shared" si="2"/>
        <v>6449.2</v>
      </c>
      <c r="F19" s="186"/>
      <c r="G19" s="186"/>
      <c r="H19" s="186">
        <f>H20</f>
        <v>6449.2</v>
      </c>
      <c r="I19" s="186"/>
      <c r="J19" s="186">
        <f t="shared" si="3"/>
        <v>6439.4</v>
      </c>
      <c r="K19" s="186"/>
      <c r="L19" s="186"/>
      <c r="M19" s="186">
        <f>M20</f>
        <v>6439.4</v>
      </c>
      <c r="N19" s="186"/>
    </row>
    <row r="20" spans="1:14" ht="12.75">
      <c r="A20" s="96" t="s">
        <v>511</v>
      </c>
      <c r="B20" s="97" t="s">
        <v>214</v>
      </c>
      <c r="C20" s="80" t="s">
        <v>509</v>
      </c>
      <c r="D20" s="97"/>
      <c r="E20" s="186">
        <f t="shared" si="2"/>
        <v>6449.2</v>
      </c>
      <c r="F20" s="186"/>
      <c r="G20" s="186"/>
      <c r="H20" s="186">
        <f>H21</f>
        <v>6449.2</v>
      </c>
      <c r="I20" s="186"/>
      <c r="J20" s="186">
        <f t="shared" si="3"/>
        <v>6439.4</v>
      </c>
      <c r="K20" s="186"/>
      <c r="L20" s="186"/>
      <c r="M20" s="186">
        <f>M21</f>
        <v>6439.4</v>
      </c>
      <c r="N20" s="186"/>
    </row>
    <row r="21" spans="1:14" ht="12.75">
      <c r="A21" s="95" t="s">
        <v>365</v>
      </c>
      <c r="B21" s="97" t="s">
        <v>214</v>
      </c>
      <c r="C21" s="80" t="s">
        <v>509</v>
      </c>
      <c r="D21" s="97">
        <v>1004</v>
      </c>
      <c r="E21" s="186">
        <f t="shared" si="2"/>
        <v>6449.2</v>
      </c>
      <c r="F21" s="186"/>
      <c r="G21" s="186"/>
      <c r="H21" s="191">
        <v>6449.2</v>
      </c>
      <c r="I21" s="186"/>
      <c r="J21" s="186">
        <f t="shared" si="3"/>
        <v>6439.4</v>
      </c>
      <c r="K21" s="186"/>
      <c r="L21" s="186"/>
      <c r="M21" s="191">
        <v>6439.4</v>
      </c>
      <c r="N21" s="186"/>
    </row>
    <row r="22" spans="1:14" s="86" customFormat="1" ht="12.75">
      <c r="A22" s="96" t="s">
        <v>806</v>
      </c>
      <c r="B22" s="107" t="s">
        <v>500</v>
      </c>
      <c r="C22" s="162"/>
      <c r="D22" s="83"/>
      <c r="E22" s="186">
        <f t="shared" si="2"/>
        <v>1877.7</v>
      </c>
      <c r="F22" s="186"/>
      <c r="G22" s="186"/>
      <c r="H22" s="186">
        <f>H23</f>
        <v>1877.7</v>
      </c>
      <c r="I22" s="186"/>
      <c r="J22" s="186">
        <f t="shared" si="3"/>
        <v>1877.7</v>
      </c>
      <c r="K22" s="186"/>
      <c r="L22" s="186"/>
      <c r="M22" s="186">
        <f>M23</f>
        <v>1877.7</v>
      </c>
      <c r="N22" s="186"/>
    </row>
    <row r="23" spans="1:14" s="86" customFormat="1" ht="12.75">
      <c r="A23" s="87" t="s">
        <v>13</v>
      </c>
      <c r="B23" s="107" t="s">
        <v>500</v>
      </c>
      <c r="C23" s="80" t="s">
        <v>14</v>
      </c>
      <c r="D23" s="83"/>
      <c r="E23" s="186">
        <f t="shared" si="2"/>
        <v>1877.7</v>
      </c>
      <c r="F23" s="186"/>
      <c r="G23" s="186"/>
      <c r="H23" s="186">
        <f>H24</f>
        <v>1877.7</v>
      </c>
      <c r="I23" s="186"/>
      <c r="J23" s="186">
        <f t="shared" si="3"/>
        <v>1877.7</v>
      </c>
      <c r="K23" s="186"/>
      <c r="L23" s="186"/>
      <c r="M23" s="186">
        <f>M24</f>
        <v>1877.7</v>
      </c>
      <c r="N23" s="186"/>
    </row>
    <row r="24" spans="1:14" s="86" customFormat="1" ht="12.75">
      <c r="A24" s="87" t="s">
        <v>346</v>
      </c>
      <c r="B24" s="107" t="s">
        <v>500</v>
      </c>
      <c r="C24" s="80" t="s">
        <v>14</v>
      </c>
      <c r="D24" s="83" t="s">
        <v>726</v>
      </c>
      <c r="E24" s="186">
        <f t="shared" si="2"/>
        <v>1877.7</v>
      </c>
      <c r="F24" s="186"/>
      <c r="G24" s="186"/>
      <c r="H24" s="186">
        <v>1877.7</v>
      </c>
      <c r="I24" s="186"/>
      <c r="J24" s="186">
        <f t="shared" si="3"/>
        <v>1877.7</v>
      </c>
      <c r="K24" s="186"/>
      <c r="L24" s="186"/>
      <c r="M24" s="186">
        <v>1877.7</v>
      </c>
      <c r="N24" s="186"/>
    </row>
    <row r="25" spans="1:14" ht="25.5">
      <c r="A25" s="96" t="s">
        <v>807</v>
      </c>
      <c r="B25" s="97" t="s">
        <v>620</v>
      </c>
      <c r="C25" s="79"/>
      <c r="D25" s="97"/>
      <c r="E25" s="186">
        <f t="shared" si="2"/>
        <v>1027.7</v>
      </c>
      <c r="F25" s="186"/>
      <c r="G25" s="186"/>
      <c r="H25" s="186">
        <f>H26</f>
        <v>1027.7</v>
      </c>
      <c r="I25" s="186"/>
      <c r="J25" s="186">
        <f t="shared" si="3"/>
        <v>1080.1</v>
      </c>
      <c r="K25" s="186"/>
      <c r="L25" s="186"/>
      <c r="M25" s="186">
        <f>M26</f>
        <v>1080.1</v>
      </c>
      <c r="N25" s="186"/>
    </row>
    <row r="26" spans="1:14" ht="12.75">
      <c r="A26" s="87" t="s">
        <v>522</v>
      </c>
      <c r="B26" s="97" t="s">
        <v>620</v>
      </c>
      <c r="C26" s="80" t="s">
        <v>615</v>
      </c>
      <c r="D26" s="97"/>
      <c r="E26" s="186">
        <f t="shared" si="2"/>
        <v>1027.7</v>
      </c>
      <c r="F26" s="186"/>
      <c r="G26" s="186"/>
      <c r="H26" s="186">
        <f>H27</f>
        <v>1027.7</v>
      </c>
      <c r="I26" s="186"/>
      <c r="J26" s="186">
        <f t="shared" si="3"/>
        <v>1080.1</v>
      </c>
      <c r="K26" s="186"/>
      <c r="L26" s="186"/>
      <c r="M26" s="186">
        <f>M27</f>
        <v>1080.1</v>
      </c>
      <c r="N26" s="186"/>
    </row>
    <row r="27" spans="1:14" ht="12.75">
      <c r="A27" s="95" t="s">
        <v>365</v>
      </c>
      <c r="B27" s="97" t="s">
        <v>620</v>
      </c>
      <c r="C27" s="80" t="s">
        <v>615</v>
      </c>
      <c r="D27" s="97">
        <v>1004</v>
      </c>
      <c r="E27" s="186">
        <f t="shared" si="2"/>
        <v>1027.7</v>
      </c>
      <c r="F27" s="186"/>
      <c r="G27" s="186"/>
      <c r="H27" s="186">
        <v>1027.7</v>
      </c>
      <c r="I27" s="186"/>
      <c r="J27" s="186">
        <f t="shared" si="3"/>
        <v>1080.1</v>
      </c>
      <c r="K27" s="186"/>
      <c r="L27" s="186"/>
      <c r="M27" s="186">
        <v>1080.1</v>
      </c>
      <c r="N27" s="186"/>
    </row>
    <row r="28" spans="1:14" ht="12.75">
      <c r="A28" s="87" t="s">
        <v>808</v>
      </c>
      <c r="B28" s="80" t="s">
        <v>629</v>
      </c>
      <c r="C28" s="80"/>
      <c r="D28" s="80"/>
      <c r="E28" s="186">
        <f t="shared" si="2"/>
        <v>3313.4</v>
      </c>
      <c r="F28" s="186"/>
      <c r="G28" s="186"/>
      <c r="H28" s="186">
        <f>H29</f>
        <v>3313.4</v>
      </c>
      <c r="I28" s="186"/>
      <c r="J28" s="186">
        <f t="shared" si="3"/>
        <v>3313.4</v>
      </c>
      <c r="K28" s="186"/>
      <c r="L28" s="186"/>
      <c r="M28" s="186">
        <f>M29</f>
        <v>3313.4</v>
      </c>
      <c r="N28" s="186"/>
    </row>
    <row r="29" spans="1:14" ht="12.75">
      <c r="A29" s="101" t="s">
        <v>292</v>
      </c>
      <c r="B29" s="80" t="s">
        <v>629</v>
      </c>
      <c r="C29" s="80" t="s">
        <v>6</v>
      </c>
      <c r="D29" s="80"/>
      <c r="E29" s="186">
        <f t="shared" si="2"/>
        <v>3313.4</v>
      </c>
      <c r="F29" s="186"/>
      <c r="G29" s="186"/>
      <c r="H29" s="186">
        <f>H30</f>
        <v>3313.4</v>
      </c>
      <c r="I29" s="186"/>
      <c r="J29" s="186">
        <f t="shared" si="3"/>
        <v>3313.4</v>
      </c>
      <c r="K29" s="186"/>
      <c r="L29" s="186"/>
      <c r="M29" s="186">
        <f>M30</f>
        <v>3313.4</v>
      </c>
      <c r="N29" s="186"/>
    </row>
    <row r="30" spans="1:14" ht="12.75">
      <c r="A30" s="87" t="s">
        <v>701</v>
      </c>
      <c r="B30" s="80" t="s">
        <v>629</v>
      </c>
      <c r="C30" s="80" t="s">
        <v>6</v>
      </c>
      <c r="D30" s="80" t="s">
        <v>700</v>
      </c>
      <c r="E30" s="186">
        <f t="shared" si="2"/>
        <v>3313.4</v>
      </c>
      <c r="F30" s="186"/>
      <c r="G30" s="186"/>
      <c r="H30" s="187">
        <v>3313.4</v>
      </c>
      <c r="I30" s="186"/>
      <c r="J30" s="186">
        <f t="shared" si="3"/>
        <v>3313.4</v>
      </c>
      <c r="K30" s="186"/>
      <c r="L30" s="186"/>
      <c r="M30" s="187">
        <v>3313.4</v>
      </c>
      <c r="N30" s="186"/>
    </row>
    <row r="31" spans="1:14" ht="51">
      <c r="A31" s="96" t="s">
        <v>811</v>
      </c>
      <c r="B31" s="99" t="s">
        <v>23</v>
      </c>
      <c r="C31" s="80"/>
      <c r="D31" s="80"/>
      <c r="E31" s="186">
        <f t="shared" si="2"/>
        <v>49505.6</v>
      </c>
      <c r="F31" s="186"/>
      <c r="G31" s="186"/>
      <c r="H31" s="186">
        <f>H32</f>
        <v>49505.6</v>
      </c>
      <c r="I31" s="186"/>
      <c r="J31" s="186">
        <f t="shared" si="3"/>
        <v>64357.6</v>
      </c>
      <c r="K31" s="186"/>
      <c r="L31" s="186"/>
      <c r="M31" s="186">
        <f>M32</f>
        <v>64357.6</v>
      </c>
      <c r="N31" s="186"/>
    </row>
    <row r="32" spans="1:14" ht="12.75">
      <c r="A32" s="87" t="s">
        <v>13</v>
      </c>
      <c r="B32" s="99" t="s">
        <v>23</v>
      </c>
      <c r="C32" s="80" t="s">
        <v>14</v>
      </c>
      <c r="D32" s="80"/>
      <c r="E32" s="186">
        <f t="shared" si="2"/>
        <v>49505.6</v>
      </c>
      <c r="F32" s="193"/>
      <c r="G32" s="193"/>
      <c r="H32" s="193">
        <f>H33+H34</f>
        <v>49505.6</v>
      </c>
      <c r="I32" s="186"/>
      <c r="J32" s="186">
        <f t="shared" si="3"/>
        <v>64357.6</v>
      </c>
      <c r="K32" s="193"/>
      <c r="L32" s="193"/>
      <c r="M32" s="193">
        <f>M33+M34</f>
        <v>64357.6</v>
      </c>
      <c r="N32" s="186"/>
    </row>
    <row r="33" spans="1:14" ht="12.75">
      <c r="A33" s="87" t="s">
        <v>345</v>
      </c>
      <c r="B33" s="99" t="s">
        <v>23</v>
      </c>
      <c r="C33" s="80" t="s">
        <v>14</v>
      </c>
      <c r="D33" s="80" t="s">
        <v>725</v>
      </c>
      <c r="E33" s="186">
        <f t="shared" si="2"/>
        <v>6935</v>
      </c>
      <c r="F33" s="186"/>
      <c r="G33" s="186"/>
      <c r="H33" s="186">
        <v>6935</v>
      </c>
      <c r="I33" s="186"/>
      <c r="J33" s="186">
        <f t="shared" si="3"/>
        <v>9015.5</v>
      </c>
      <c r="K33" s="186"/>
      <c r="L33" s="186"/>
      <c r="M33" s="186">
        <v>9015.5</v>
      </c>
      <c r="N33" s="186"/>
    </row>
    <row r="34" spans="1:14" s="86" customFormat="1" ht="12.75">
      <c r="A34" s="87" t="s">
        <v>346</v>
      </c>
      <c r="B34" s="99" t="s">
        <v>23</v>
      </c>
      <c r="C34" s="80" t="s">
        <v>14</v>
      </c>
      <c r="D34" s="80" t="s">
        <v>726</v>
      </c>
      <c r="E34" s="186">
        <f t="shared" si="2"/>
        <v>42570.6</v>
      </c>
      <c r="F34" s="186"/>
      <c r="G34" s="186"/>
      <c r="H34" s="186">
        <v>42570.6</v>
      </c>
      <c r="I34" s="186"/>
      <c r="J34" s="186">
        <f t="shared" si="3"/>
        <v>55342.1</v>
      </c>
      <c r="K34" s="186"/>
      <c r="L34" s="186"/>
      <c r="M34" s="186">
        <v>55342.1</v>
      </c>
      <c r="N34" s="186"/>
    </row>
    <row r="35" spans="1:14" ht="25.5">
      <c r="A35" s="100" t="s">
        <v>783</v>
      </c>
      <c r="B35" s="99" t="s">
        <v>784</v>
      </c>
      <c r="C35" s="80"/>
      <c r="D35" s="80"/>
      <c r="E35" s="186">
        <f t="shared" si="2"/>
        <v>262.4</v>
      </c>
      <c r="F35" s="186"/>
      <c r="G35" s="186">
        <f>G36</f>
        <v>11.7</v>
      </c>
      <c r="H35" s="186">
        <f>H36+H38</f>
        <v>250.7</v>
      </c>
      <c r="I35" s="186"/>
      <c r="J35" s="186">
        <f t="shared" si="3"/>
        <v>262.8</v>
      </c>
      <c r="K35" s="186"/>
      <c r="L35" s="186">
        <f>L36</f>
        <v>11.7</v>
      </c>
      <c r="M35" s="186">
        <f>M36+M38</f>
        <v>251.1</v>
      </c>
      <c r="N35" s="186"/>
    </row>
    <row r="36" spans="1:14" ht="25.5">
      <c r="A36" s="87" t="s">
        <v>768</v>
      </c>
      <c r="B36" s="99" t="s">
        <v>784</v>
      </c>
      <c r="C36" s="80" t="s">
        <v>640</v>
      </c>
      <c r="D36" s="80"/>
      <c r="E36" s="186">
        <f t="shared" si="2"/>
        <v>251.79999999999998</v>
      </c>
      <c r="F36" s="186"/>
      <c r="G36" s="186">
        <f>G37</f>
        <v>11.7</v>
      </c>
      <c r="H36" s="186">
        <f>H37</f>
        <v>240.1</v>
      </c>
      <c r="I36" s="186"/>
      <c r="J36" s="186">
        <f t="shared" si="3"/>
        <v>251.79999999999998</v>
      </c>
      <c r="K36" s="186"/>
      <c r="L36" s="186">
        <f>L37</f>
        <v>11.7</v>
      </c>
      <c r="M36" s="186">
        <f>M37</f>
        <v>240.1</v>
      </c>
      <c r="N36" s="186"/>
    </row>
    <row r="37" spans="1:14" ht="12.75">
      <c r="A37" s="96" t="s">
        <v>341</v>
      </c>
      <c r="B37" s="99" t="s">
        <v>784</v>
      </c>
      <c r="C37" s="80" t="s">
        <v>640</v>
      </c>
      <c r="D37" s="80" t="s">
        <v>693</v>
      </c>
      <c r="E37" s="186">
        <f t="shared" si="2"/>
        <v>251.79999999999998</v>
      </c>
      <c r="F37" s="186"/>
      <c r="G37" s="186">
        <v>11.7</v>
      </c>
      <c r="H37" s="186">
        <v>240.1</v>
      </c>
      <c r="I37" s="186"/>
      <c r="J37" s="186">
        <f t="shared" si="3"/>
        <v>251.79999999999998</v>
      </c>
      <c r="K37" s="186"/>
      <c r="L37" s="186">
        <v>11.7</v>
      </c>
      <c r="M37" s="186">
        <v>240.1</v>
      </c>
      <c r="N37" s="186"/>
    </row>
    <row r="38" spans="1:14" ht="12.75">
      <c r="A38" s="96" t="s">
        <v>775</v>
      </c>
      <c r="B38" s="99" t="s">
        <v>784</v>
      </c>
      <c r="C38" s="80" t="s">
        <v>776</v>
      </c>
      <c r="D38" s="80"/>
      <c r="E38" s="186">
        <f t="shared" si="2"/>
        <v>10.6</v>
      </c>
      <c r="F38" s="186"/>
      <c r="G38" s="186"/>
      <c r="H38" s="186">
        <f>H39</f>
        <v>10.6</v>
      </c>
      <c r="I38" s="186"/>
      <c r="J38" s="186">
        <f t="shared" si="3"/>
        <v>11</v>
      </c>
      <c r="K38" s="186"/>
      <c r="L38" s="186"/>
      <c r="M38" s="186">
        <f>M39</f>
        <v>11</v>
      </c>
      <c r="N38" s="186"/>
    </row>
    <row r="39" spans="1:14" ht="12.75">
      <c r="A39" s="96" t="s">
        <v>341</v>
      </c>
      <c r="B39" s="99" t="s">
        <v>784</v>
      </c>
      <c r="C39" s="80" t="s">
        <v>776</v>
      </c>
      <c r="D39" s="80" t="s">
        <v>693</v>
      </c>
      <c r="E39" s="186">
        <f t="shared" si="2"/>
        <v>10.6</v>
      </c>
      <c r="F39" s="186"/>
      <c r="G39" s="186"/>
      <c r="H39" s="186">
        <v>10.6</v>
      </c>
      <c r="I39" s="186"/>
      <c r="J39" s="186">
        <f t="shared" si="3"/>
        <v>11</v>
      </c>
      <c r="K39" s="186"/>
      <c r="L39" s="186"/>
      <c r="M39" s="186">
        <v>11</v>
      </c>
      <c r="N39" s="186"/>
    </row>
    <row r="40" spans="1:14" ht="25.5">
      <c r="A40" s="100" t="s">
        <v>785</v>
      </c>
      <c r="B40" s="99" t="s">
        <v>786</v>
      </c>
      <c r="C40" s="80"/>
      <c r="D40" s="80"/>
      <c r="E40" s="186">
        <f t="shared" si="2"/>
        <v>299.7</v>
      </c>
      <c r="F40" s="186"/>
      <c r="G40" s="186">
        <f>G41</f>
        <v>11.7</v>
      </c>
      <c r="H40" s="186">
        <f>H41+H43</f>
        <v>288</v>
      </c>
      <c r="I40" s="186"/>
      <c r="J40" s="186">
        <f t="shared" si="3"/>
        <v>299.7</v>
      </c>
      <c r="K40" s="186"/>
      <c r="L40" s="186">
        <f>L41</f>
        <v>11.7</v>
      </c>
      <c r="M40" s="186">
        <f>M41+M43</f>
        <v>288</v>
      </c>
      <c r="N40" s="186"/>
    </row>
    <row r="41" spans="1:14" ht="25.5">
      <c r="A41" s="87" t="s">
        <v>768</v>
      </c>
      <c r="B41" s="99" t="s">
        <v>786</v>
      </c>
      <c r="C41" s="80" t="s">
        <v>640</v>
      </c>
      <c r="D41" s="80"/>
      <c r="E41" s="186">
        <f t="shared" si="2"/>
        <v>233.29999999999998</v>
      </c>
      <c r="F41" s="186"/>
      <c r="G41" s="186">
        <f>G42</f>
        <v>11.7</v>
      </c>
      <c r="H41" s="186">
        <f>H42</f>
        <v>221.6</v>
      </c>
      <c r="I41" s="186"/>
      <c r="J41" s="186">
        <f t="shared" si="3"/>
        <v>233.29999999999998</v>
      </c>
      <c r="K41" s="186"/>
      <c r="L41" s="186">
        <f>L42</f>
        <v>11.7</v>
      </c>
      <c r="M41" s="186">
        <f>M42</f>
        <v>221.6</v>
      </c>
      <c r="N41" s="186"/>
    </row>
    <row r="42" spans="1:14" ht="12.75">
      <c r="A42" s="96" t="s">
        <v>341</v>
      </c>
      <c r="B42" s="99" t="s">
        <v>786</v>
      </c>
      <c r="C42" s="80" t="s">
        <v>770</v>
      </c>
      <c r="D42" s="80" t="s">
        <v>693</v>
      </c>
      <c r="E42" s="186">
        <f t="shared" si="2"/>
        <v>233.29999999999998</v>
      </c>
      <c r="F42" s="186"/>
      <c r="G42" s="186">
        <v>11.7</v>
      </c>
      <c r="H42" s="186">
        <v>221.6</v>
      </c>
      <c r="I42" s="186"/>
      <c r="J42" s="186">
        <f t="shared" si="3"/>
        <v>233.29999999999998</v>
      </c>
      <c r="K42" s="186"/>
      <c r="L42" s="186">
        <v>11.7</v>
      </c>
      <c r="M42" s="186">
        <v>221.6</v>
      </c>
      <c r="N42" s="186"/>
    </row>
    <row r="43" spans="1:14" ht="12.75">
      <c r="A43" s="96" t="s">
        <v>775</v>
      </c>
      <c r="B43" s="99" t="s">
        <v>786</v>
      </c>
      <c r="C43" s="80" t="s">
        <v>776</v>
      </c>
      <c r="D43" s="80"/>
      <c r="E43" s="186">
        <f t="shared" si="2"/>
        <v>66.4</v>
      </c>
      <c r="F43" s="186"/>
      <c r="G43" s="186"/>
      <c r="H43" s="186">
        <f>H44</f>
        <v>66.4</v>
      </c>
      <c r="I43" s="186"/>
      <c r="J43" s="186">
        <f t="shared" si="3"/>
        <v>66.4</v>
      </c>
      <c r="K43" s="186"/>
      <c r="L43" s="186"/>
      <c r="M43" s="186">
        <f>M44</f>
        <v>66.4</v>
      </c>
      <c r="N43" s="186"/>
    </row>
    <row r="44" spans="1:14" ht="12.75">
      <c r="A44" s="96" t="s">
        <v>341</v>
      </c>
      <c r="B44" s="99" t="s">
        <v>786</v>
      </c>
      <c r="C44" s="80" t="s">
        <v>776</v>
      </c>
      <c r="D44" s="80" t="s">
        <v>693</v>
      </c>
      <c r="E44" s="186">
        <f t="shared" si="2"/>
        <v>66.4</v>
      </c>
      <c r="F44" s="186"/>
      <c r="G44" s="186"/>
      <c r="H44" s="186">
        <v>66.4</v>
      </c>
      <c r="I44" s="186"/>
      <c r="J44" s="186">
        <f t="shared" si="3"/>
        <v>66.4</v>
      </c>
      <c r="K44" s="186"/>
      <c r="L44" s="186"/>
      <c r="M44" s="186">
        <v>66.4</v>
      </c>
      <c r="N44" s="186"/>
    </row>
    <row r="45" spans="1:14" s="86" customFormat="1" ht="12.75">
      <c r="A45" s="87" t="s">
        <v>812</v>
      </c>
      <c r="B45" s="80" t="s">
        <v>624</v>
      </c>
      <c r="C45" s="80"/>
      <c r="D45" s="80"/>
      <c r="E45" s="186">
        <f t="shared" si="2"/>
        <v>910.8</v>
      </c>
      <c r="F45" s="186"/>
      <c r="G45" s="186">
        <f>G46</f>
        <v>46.9</v>
      </c>
      <c r="H45" s="186">
        <f>H46+H48</f>
        <v>863.9</v>
      </c>
      <c r="I45" s="186"/>
      <c r="J45" s="186">
        <f t="shared" si="3"/>
        <v>910.8</v>
      </c>
      <c r="K45" s="186"/>
      <c r="L45" s="186">
        <f>L46</f>
        <v>46.9</v>
      </c>
      <c r="M45" s="186">
        <f>M46+M48</f>
        <v>863.9</v>
      </c>
      <c r="N45" s="186"/>
    </row>
    <row r="46" spans="1:14" s="86" customFormat="1" ht="25.5">
      <c r="A46" s="87" t="s">
        <v>768</v>
      </c>
      <c r="B46" s="80" t="s">
        <v>624</v>
      </c>
      <c r="C46" s="80" t="s">
        <v>640</v>
      </c>
      <c r="D46" s="80"/>
      <c r="E46" s="186">
        <f t="shared" si="2"/>
        <v>698.9</v>
      </c>
      <c r="F46" s="186"/>
      <c r="G46" s="186">
        <f>G47</f>
        <v>46.9</v>
      </c>
      <c r="H46" s="186">
        <f>H47</f>
        <v>652</v>
      </c>
      <c r="I46" s="186"/>
      <c r="J46" s="186">
        <f t="shared" si="3"/>
        <v>698.9</v>
      </c>
      <c r="K46" s="186"/>
      <c r="L46" s="186">
        <f>L47</f>
        <v>46.9</v>
      </c>
      <c r="M46" s="186">
        <f>M47</f>
        <v>652</v>
      </c>
      <c r="N46" s="186"/>
    </row>
    <row r="47" spans="1:14" s="86" customFormat="1" ht="12.75">
      <c r="A47" s="87" t="s">
        <v>356</v>
      </c>
      <c r="B47" s="80" t="s">
        <v>624</v>
      </c>
      <c r="C47" s="80" t="s">
        <v>640</v>
      </c>
      <c r="D47" s="80" t="s">
        <v>735</v>
      </c>
      <c r="E47" s="186">
        <f t="shared" si="2"/>
        <v>698.9</v>
      </c>
      <c r="F47" s="186"/>
      <c r="G47" s="186">
        <v>46.9</v>
      </c>
      <c r="H47" s="186">
        <v>652</v>
      </c>
      <c r="I47" s="186"/>
      <c r="J47" s="186">
        <f t="shared" si="3"/>
        <v>698.9</v>
      </c>
      <c r="K47" s="186"/>
      <c r="L47" s="186">
        <v>46.9</v>
      </c>
      <c r="M47" s="186">
        <v>652</v>
      </c>
      <c r="N47" s="186"/>
    </row>
    <row r="48" spans="1:14" s="86" customFormat="1" ht="12.75">
      <c r="A48" s="96" t="s">
        <v>775</v>
      </c>
      <c r="B48" s="80" t="s">
        <v>624</v>
      </c>
      <c r="C48" s="80" t="s">
        <v>776</v>
      </c>
      <c r="D48" s="80"/>
      <c r="E48" s="186">
        <f t="shared" si="2"/>
        <v>211.9</v>
      </c>
      <c r="F48" s="186"/>
      <c r="G48" s="186"/>
      <c r="H48" s="186">
        <f>H49</f>
        <v>211.9</v>
      </c>
      <c r="I48" s="186"/>
      <c r="J48" s="186">
        <f t="shared" si="3"/>
        <v>211.9</v>
      </c>
      <c r="K48" s="186"/>
      <c r="L48" s="186"/>
      <c r="M48" s="186">
        <f>M49</f>
        <v>211.9</v>
      </c>
      <c r="N48" s="186"/>
    </row>
    <row r="49" spans="1:14" s="86" customFormat="1" ht="12.75">
      <c r="A49" s="87" t="s">
        <v>356</v>
      </c>
      <c r="B49" s="80" t="s">
        <v>624</v>
      </c>
      <c r="C49" s="80" t="s">
        <v>776</v>
      </c>
      <c r="D49" s="80" t="s">
        <v>735</v>
      </c>
      <c r="E49" s="186">
        <f t="shared" si="2"/>
        <v>211.9</v>
      </c>
      <c r="F49" s="186"/>
      <c r="G49" s="186"/>
      <c r="H49" s="186">
        <v>211.9</v>
      </c>
      <c r="I49" s="186"/>
      <c r="J49" s="186">
        <f t="shared" si="3"/>
        <v>211.9</v>
      </c>
      <c r="K49" s="186"/>
      <c r="L49" s="186"/>
      <c r="M49" s="186">
        <v>211.9</v>
      </c>
      <c r="N49" s="186"/>
    </row>
    <row r="50" spans="1:14" ht="12.75">
      <c r="A50" s="96" t="s">
        <v>787</v>
      </c>
      <c r="B50" s="97" t="s">
        <v>788</v>
      </c>
      <c r="C50" s="85"/>
      <c r="D50" s="80"/>
      <c r="E50" s="186">
        <f t="shared" si="2"/>
        <v>261.6</v>
      </c>
      <c r="F50" s="186"/>
      <c r="G50" s="186">
        <f>G51</f>
        <v>11.7</v>
      </c>
      <c r="H50" s="186">
        <f>H51+H53</f>
        <v>249.9</v>
      </c>
      <c r="I50" s="186"/>
      <c r="J50" s="186">
        <f t="shared" si="3"/>
        <v>261.6</v>
      </c>
      <c r="K50" s="186"/>
      <c r="L50" s="186">
        <f>L51</f>
        <v>11.7</v>
      </c>
      <c r="M50" s="186">
        <f>M51+M53</f>
        <v>249.9</v>
      </c>
      <c r="N50" s="186"/>
    </row>
    <row r="51" spans="1:14" ht="25.5">
      <c r="A51" s="87" t="s">
        <v>768</v>
      </c>
      <c r="B51" s="99" t="s">
        <v>788</v>
      </c>
      <c r="C51" s="80" t="s">
        <v>640</v>
      </c>
      <c r="D51" s="80"/>
      <c r="E51" s="186">
        <f t="shared" si="2"/>
        <v>251.79999999999998</v>
      </c>
      <c r="F51" s="186"/>
      <c r="G51" s="186">
        <f>G52</f>
        <v>11.7</v>
      </c>
      <c r="H51" s="186">
        <f>H52</f>
        <v>240.1</v>
      </c>
      <c r="I51" s="186"/>
      <c r="J51" s="186">
        <f t="shared" si="3"/>
        <v>251.79999999999998</v>
      </c>
      <c r="K51" s="186"/>
      <c r="L51" s="186">
        <f>L52</f>
        <v>11.7</v>
      </c>
      <c r="M51" s="186">
        <f>M52</f>
        <v>240.1</v>
      </c>
      <c r="N51" s="186"/>
    </row>
    <row r="52" spans="1:14" s="86" customFormat="1" ht="12.75">
      <c r="A52" s="96" t="s">
        <v>341</v>
      </c>
      <c r="B52" s="99" t="s">
        <v>788</v>
      </c>
      <c r="C52" s="80" t="s">
        <v>770</v>
      </c>
      <c r="D52" s="80" t="s">
        <v>693</v>
      </c>
      <c r="E52" s="186">
        <f t="shared" si="2"/>
        <v>251.79999999999998</v>
      </c>
      <c r="F52" s="186"/>
      <c r="G52" s="186">
        <v>11.7</v>
      </c>
      <c r="H52" s="186">
        <v>240.1</v>
      </c>
      <c r="I52" s="185"/>
      <c r="J52" s="186">
        <f t="shared" si="3"/>
        <v>251.79999999999998</v>
      </c>
      <c r="K52" s="186"/>
      <c r="L52" s="186">
        <v>11.7</v>
      </c>
      <c r="M52" s="186">
        <v>240.1</v>
      </c>
      <c r="N52" s="185"/>
    </row>
    <row r="53" spans="1:14" ht="12.75">
      <c r="A53" s="96" t="s">
        <v>775</v>
      </c>
      <c r="B53" s="99" t="s">
        <v>788</v>
      </c>
      <c r="C53" s="80" t="s">
        <v>776</v>
      </c>
      <c r="D53" s="80"/>
      <c r="E53" s="186">
        <f t="shared" si="2"/>
        <v>9.8</v>
      </c>
      <c r="F53" s="186"/>
      <c r="G53" s="186"/>
      <c r="H53" s="186">
        <f>H54</f>
        <v>9.8</v>
      </c>
      <c r="I53" s="186"/>
      <c r="J53" s="186">
        <f t="shared" si="3"/>
        <v>9.8</v>
      </c>
      <c r="K53" s="186"/>
      <c r="L53" s="186"/>
      <c r="M53" s="186">
        <f>M54</f>
        <v>9.8</v>
      </c>
      <c r="N53" s="186"/>
    </row>
    <row r="54" spans="1:14" ht="12.75">
      <c r="A54" s="96" t="s">
        <v>341</v>
      </c>
      <c r="B54" s="99" t="s">
        <v>788</v>
      </c>
      <c r="C54" s="80" t="s">
        <v>776</v>
      </c>
      <c r="D54" s="80" t="s">
        <v>693</v>
      </c>
      <c r="E54" s="186">
        <f t="shared" si="2"/>
        <v>9.8</v>
      </c>
      <c r="F54" s="186"/>
      <c r="G54" s="186"/>
      <c r="H54" s="186">
        <v>9.8</v>
      </c>
      <c r="I54" s="186"/>
      <c r="J54" s="186">
        <f t="shared" si="3"/>
        <v>9.8</v>
      </c>
      <c r="K54" s="186"/>
      <c r="L54" s="186"/>
      <c r="M54" s="186">
        <v>9.8</v>
      </c>
      <c r="N54" s="186"/>
    </row>
    <row r="55" spans="1:14" s="86" customFormat="1" ht="25.5">
      <c r="A55" s="87" t="s">
        <v>121</v>
      </c>
      <c r="B55" s="97" t="s">
        <v>122</v>
      </c>
      <c r="C55" s="80"/>
      <c r="D55" s="80"/>
      <c r="E55" s="186">
        <f t="shared" si="2"/>
        <v>69.5</v>
      </c>
      <c r="F55" s="186"/>
      <c r="G55" s="186"/>
      <c r="H55" s="186">
        <f>H56</f>
        <v>69.5</v>
      </c>
      <c r="I55" s="186"/>
      <c r="J55" s="186">
        <f t="shared" si="3"/>
        <v>72.6</v>
      </c>
      <c r="K55" s="186"/>
      <c r="L55" s="186"/>
      <c r="M55" s="186">
        <f>M56</f>
        <v>72.6</v>
      </c>
      <c r="N55" s="186"/>
    </row>
    <row r="56" spans="1:14" s="86" customFormat="1" ht="12.75">
      <c r="A56" s="87" t="s">
        <v>13</v>
      </c>
      <c r="B56" s="97" t="s">
        <v>122</v>
      </c>
      <c r="C56" s="80" t="s">
        <v>14</v>
      </c>
      <c r="D56" s="80"/>
      <c r="E56" s="186">
        <f t="shared" si="2"/>
        <v>69.5</v>
      </c>
      <c r="F56" s="186"/>
      <c r="G56" s="186"/>
      <c r="H56" s="186">
        <f>H57</f>
        <v>69.5</v>
      </c>
      <c r="I56" s="186"/>
      <c r="J56" s="186">
        <f t="shared" si="3"/>
        <v>72.6</v>
      </c>
      <c r="K56" s="186"/>
      <c r="L56" s="186"/>
      <c r="M56" s="186">
        <f>M57</f>
        <v>72.6</v>
      </c>
      <c r="N56" s="186"/>
    </row>
    <row r="57" spans="1:14" s="86" customFormat="1" ht="12.75">
      <c r="A57" s="95" t="s">
        <v>365</v>
      </c>
      <c r="B57" s="97" t="s">
        <v>122</v>
      </c>
      <c r="C57" s="80" t="s">
        <v>14</v>
      </c>
      <c r="D57" s="80" t="s">
        <v>734</v>
      </c>
      <c r="E57" s="186">
        <f t="shared" si="2"/>
        <v>69.5</v>
      </c>
      <c r="F57" s="186"/>
      <c r="G57" s="186"/>
      <c r="H57" s="186">
        <v>69.5</v>
      </c>
      <c r="I57" s="186"/>
      <c r="J57" s="186">
        <f t="shared" si="3"/>
        <v>72.6</v>
      </c>
      <c r="K57" s="186"/>
      <c r="L57" s="186"/>
      <c r="M57" s="186">
        <v>72.6</v>
      </c>
      <c r="N57" s="186"/>
    </row>
    <row r="58" spans="1:14" ht="38.25">
      <c r="A58" s="96" t="s">
        <v>270</v>
      </c>
      <c r="B58" s="97" t="s">
        <v>621</v>
      </c>
      <c r="C58" s="79"/>
      <c r="D58" s="97"/>
      <c r="E58" s="186">
        <f t="shared" si="2"/>
        <v>14.4</v>
      </c>
      <c r="F58" s="186"/>
      <c r="G58" s="186"/>
      <c r="H58" s="186">
        <f>H59</f>
        <v>14.4</v>
      </c>
      <c r="I58" s="186"/>
      <c r="J58" s="186">
        <f t="shared" si="3"/>
        <v>18</v>
      </c>
      <c r="K58" s="186"/>
      <c r="L58" s="186"/>
      <c r="M58" s="186">
        <f>M59</f>
        <v>18</v>
      </c>
      <c r="N58" s="186"/>
    </row>
    <row r="59" spans="1:14" ht="12.75">
      <c r="A59" s="87" t="s">
        <v>522</v>
      </c>
      <c r="B59" s="97" t="s">
        <v>621</v>
      </c>
      <c r="C59" s="80" t="s">
        <v>615</v>
      </c>
      <c r="D59" s="97"/>
      <c r="E59" s="186">
        <f t="shared" si="2"/>
        <v>14.4</v>
      </c>
      <c r="F59" s="186"/>
      <c r="G59" s="186"/>
      <c r="H59" s="186">
        <f>H60</f>
        <v>14.4</v>
      </c>
      <c r="I59" s="186"/>
      <c r="J59" s="186">
        <f t="shared" si="3"/>
        <v>18</v>
      </c>
      <c r="K59" s="186"/>
      <c r="L59" s="186"/>
      <c r="M59" s="186">
        <f>M60</f>
        <v>18</v>
      </c>
      <c r="N59" s="186"/>
    </row>
    <row r="60" spans="1:14" ht="12.75">
      <c r="A60" s="95" t="s">
        <v>365</v>
      </c>
      <c r="B60" s="97" t="s">
        <v>621</v>
      </c>
      <c r="C60" s="80" t="s">
        <v>615</v>
      </c>
      <c r="D60" s="97">
        <v>1004</v>
      </c>
      <c r="E60" s="186">
        <f t="shared" si="2"/>
        <v>14.4</v>
      </c>
      <c r="F60" s="186"/>
      <c r="G60" s="186"/>
      <c r="H60" s="186">
        <v>14.4</v>
      </c>
      <c r="I60" s="186"/>
      <c r="J60" s="186">
        <f t="shared" si="3"/>
        <v>18</v>
      </c>
      <c r="K60" s="186"/>
      <c r="L60" s="186"/>
      <c r="M60" s="186">
        <v>18</v>
      </c>
      <c r="N60" s="186"/>
    </row>
    <row r="61" spans="1:14" ht="12.75">
      <c r="A61" s="96" t="s">
        <v>271</v>
      </c>
      <c r="B61" s="97" t="s">
        <v>622</v>
      </c>
      <c r="C61" s="79"/>
      <c r="D61" s="97"/>
      <c r="E61" s="186">
        <f t="shared" si="2"/>
        <v>4406.8</v>
      </c>
      <c r="F61" s="186"/>
      <c r="G61" s="186"/>
      <c r="H61" s="186">
        <f>H62</f>
        <v>4406.8</v>
      </c>
      <c r="I61" s="186"/>
      <c r="J61" s="186">
        <f t="shared" si="3"/>
        <v>5087.5</v>
      </c>
      <c r="K61" s="186"/>
      <c r="L61" s="186"/>
      <c r="M61" s="186">
        <f>M62</f>
        <v>5087.5</v>
      </c>
      <c r="N61" s="186"/>
    </row>
    <row r="62" spans="1:14" ht="12.75">
      <c r="A62" s="87" t="s">
        <v>522</v>
      </c>
      <c r="B62" s="97" t="s">
        <v>622</v>
      </c>
      <c r="C62" s="80" t="s">
        <v>615</v>
      </c>
      <c r="D62" s="97"/>
      <c r="E62" s="186">
        <f t="shared" si="2"/>
        <v>4406.8</v>
      </c>
      <c r="F62" s="186"/>
      <c r="G62" s="186"/>
      <c r="H62" s="186">
        <f>H63</f>
        <v>4406.8</v>
      </c>
      <c r="I62" s="186"/>
      <c r="J62" s="186">
        <f t="shared" si="3"/>
        <v>5087.5</v>
      </c>
      <c r="K62" s="186"/>
      <c r="L62" s="186"/>
      <c r="M62" s="186">
        <f>M63</f>
        <v>5087.5</v>
      </c>
      <c r="N62" s="186"/>
    </row>
    <row r="63" spans="1:14" ht="12.75">
      <c r="A63" s="95" t="s">
        <v>365</v>
      </c>
      <c r="B63" s="97" t="s">
        <v>622</v>
      </c>
      <c r="C63" s="80" t="s">
        <v>615</v>
      </c>
      <c r="D63" s="97">
        <v>1004</v>
      </c>
      <c r="E63" s="186">
        <f t="shared" si="2"/>
        <v>4406.8</v>
      </c>
      <c r="F63" s="186"/>
      <c r="G63" s="186"/>
      <c r="H63" s="186">
        <v>4406.8</v>
      </c>
      <c r="I63" s="186"/>
      <c r="J63" s="186">
        <f t="shared" si="3"/>
        <v>5087.5</v>
      </c>
      <c r="K63" s="186"/>
      <c r="L63" s="186"/>
      <c r="M63" s="186">
        <v>5087.5</v>
      </c>
      <c r="N63" s="186"/>
    </row>
    <row r="64" spans="1:14" ht="25.5">
      <c r="A64" s="96" t="s">
        <v>272</v>
      </c>
      <c r="B64" s="97" t="s">
        <v>623</v>
      </c>
      <c r="C64" s="89"/>
      <c r="D64" s="97"/>
      <c r="E64" s="186">
        <f t="shared" si="2"/>
        <v>100</v>
      </c>
      <c r="F64" s="186"/>
      <c r="G64" s="186"/>
      <c r="H64" s="186">
        <f>H65</f>
        <v>100</v>
      </c>
      <c r="I64" s="186"/>
      <c r="J64" s="186">
        <f t="shared" si="3"/>
        <v>150</v>
      </c>
      <c r="K64" s="186"/>
      <c r="L64" s="186"/>
      <c r="M64" s="186">
        <f>M65</f>
        <v>150</v>
      </c>
      <c r="N64" s="186"/>
    </row>
    <row r="65" spans="1:14" ht="12.75">
      <c r="A65" s="87" t="s">
        <v>522</v>
      </c>
      <c r="B65" s="97" t="s">
        <v>623</v>
      </c>
      <c r="C65" s="80" t="s">
        <v>615</v>
      </c>
      <c r="D65" s="97"/>
      <c r="E65" s="186">
        <f t="shared" si="2"/>
        <v>100</v>
      </c>
      <c r="F65" s="186"/>
      <c r="G65" s="186"/>
      <c r="H65" s="186">
        <f>H66</f>
        <v>100</v>
      </c>
      <c r="I65" s="186"/>
      <c r="J65" s="186">
        <f t="shared" si="3"/>
        <v>150</v>
      </c>
      <c r="K65" s="186"/>
      <c r="L65" s="186"/>
      <c r="M65" s="186">
        <f>M66</f>
        <v>150</v>
      </c>
      <c r="N65" s="186"/>
    </row>
    <row r="66" spans="1:14" ht="12.75">
      <c r="A66" s="95" t="s">
        <v>365</v>
      </c>
      <c r="B66" s="97" t="s">
        <v>623</v>
      </c>
      <c r="C66" s="80" t="s">
        <v>615</v>
      </c>
      <c r="D66" s="97">
        <v>1004</v>
      </c>
      <c r="E66" s="186">
        <f t="shared" si="2"/>
        <v>100</v>
      </c>
      <c r="F66" s="186"/>
      <c r="G66" s="186"/>
      <c r="H66" s="186">
        <v>100</v>
      </c>
      <c r="I66" s="186"/>
      <c r="J66" s="186">
        <f t="shared" si="3"/>
        <v>150</v>
      </c>
      <c r="K66" s="186"/>
      <c r="L66" s="186"/>
      <c r="M66" s="186">
        <v>150</v>
      </c>
      <c r="N66" s="186"/>
    </row>
    <row r="67" spans="1:14" ht="12.75">
      <c r="A67" s="87" t="s">
        <v>7</v>
      </c>
      <c r="B67" s="80" t="s">
        <v>8</v>
      </c>
      <c r="C67" s="80"/>
      <c r="D67" s="80"/>
      <c r="E67" s="186">
        <f t="shared" si="2"/>
        <v>10</v>
      </c>
      <c r="F67" s="186"/>
      <c r="G67" s="186">
        <f>G68</f>
        <v>10</v>
      </c>
      <c r="H67" s="186"/>
      <c r="I67" s="186"/>
      <c r="J67" s="186">
        <f t="shared" si="3"/>
        <v>10</v>
      </c>
      <c r="K67" s="186"/>
      <c r="L67" s="186">
        <f>L68</f>
        <v>10</v>
      </c>
      <c r="M67" s="186"/>
      <c r="N67" s="186"/>
    </row>
    <row r="68" spans="1:14" ht="12.75">
      <c r="A68" s="96" t="s">
        <v>775</v>
      </c>
      <c r="B68" s="80" t="s">
        <v>8</v>
      </c>
      <c r="C68" s="80" t="s">
        <v>776</v>
      </c>
      <c r="D68" s="80"/>
      <c r="E68" s="186">
        <f t="shared" si="2"/>
        <v>10</v>
      </c>
      <c r="F68" s="186"/>
      <c r="G68" s="186">
        <f>G69</f>
        <v>10</v>
      </c>
      <c r="H68" s="186"/>
      <c r="I68" s="186"/>
      <c r="J68" s="186">
        <f t="shared" si="3"/>
        <v>10</v>
      </c>
      <c r="K68" s="186"/>
      <c r="L68" s="186">
        <f>L69</f>
        <v>10</v>
      </c>
      <c r="M68" s="186"/>
      <c r="N68" s="186"/>
    </row>
    <row r="69" spans="1:14" ht="12.75">
      <c r="A69" s="87" t="s">
        <v>358</v>
      </c>
      <c r="B69" s="80" t="s">
        <v>8</v>
      </c>
      <c r="C69" s="80" t="s">
        <v>776</v>
      </c>
      <c r="D69" s="80" t="s">
        <v>719</v>
      </c>
      <c r="E69" s="186">
        <f t="shared" si="2"/>
        <v>10</v>
      </c>
      <c r="F69" s="186"/>
      <c r="G69" s="186">
        <v>10</v>
      </c>
      <c r="H69" s="186"/>
      <c r="I69" s="186"/>
      <c r="J69" s="186">
        <f t="shared" si="3"/>
        <v>10</v>
      </c>
      <c r="K69" s="186"/>
      <c r="L69" s="186">
        <v>10</v>
      </c>
      <c r="M69" s="186"/>
      <c r="N69" s="186"/>
    </row>
    <row r="70" spans="1:14" ht="12.75">
      <c r="A70" s="87" t="s">
        <v>9</v>
      </c>
      <c r="B70" s="80" t="s">
        <v>10</v>
      </c>
      <c r="C70" s="80"/>
      <c r="D70" s="80"/>
      <c r="E70" s="186">
        <f t="shared" si="2"/>
        <v>10</v>
      </c>
      <c r="F70" s="186"/>
      <c r="G70" s="186">
        <f>G71</f>
        <v>10</v>
      </c>
      <c r="H70" s="186"/>
      <c r="I70" s="186"/>
      <c r="J70" s="186">
        <f t="shared" si="3"/>
        <v>10</v>
      </c>
      <c r="K70" s="186"/>
      <c r="L70" s="186">
        <f>L71</f>
        <v>10</v>
      </c>
      <c r="M70" s="186"/>
      <c r="N70" s="186"/>
    </row>
    <row r="71" spans="1:14" ht="12.75">
      <c r="A71" s="96" t="s">
        <v>775</v>
      </c>
      <c r="B71" s="80" t="s">
        <v>10</v>
      </c>
      <c r="C71" s="80" t="s">
        <v>776</v>
      </c>
      <c r="D71" s="80"/>
      <c r="E71" s="186">
        <f aca="true" t="shared" si="4" ref="E71:E131">G71+H71+I71+F71</f>
        <v>10</v>
      </c>
      <c r="F71" s="186"/>
      <c r="G71" s="186">
        <f>G72</f>
        <v>10</v>
      </c>
      <c r="H71" s="186"/>
      <c r="I71" s="186"/>
      <c r="J71" s="186">
        <f aca="true" t="shared" si="5" ref="J71:J131">L71+M71+N71+K71</f>
        <v>10</v>
      </c>
      <c r="K71" s="186"/>
      <c r="L71" s="186">
        <f>L72</f>
        <v>10</v>
      </c>
      <c r="M71" s="186"/>
      <c r="N71" s="186"/>
    </row>
    <row r="72" spans="1:14" ht="12.75">
      <c r="A72" s="87" t="s">
        <v>362</v>
      </c>
      <c r="B72" s="80" t="s">
        <v>10</v>
      </c>
      <c r="C72" s="80" t="s">
        <v>776</v>
      </c>
      <c r="D72" s="80" t="s">
        <v>721</v>
      </c>
      <c r="E72" s="186">
        <f t="shared" si="4"/>
        <v>10</v>
      </c>
      <c r="F72" s="186"/>
      <c r="G72" s="186">
        <v>10</v>
      </c>
      <c r="H72" s="186"/>
      <c r="I72" s="186"/>
      <c r="J72" s="186">
        <f t="shared" si="5"/>
        <v>10</v>
      </c>
      <c r="K72" s="186"/>
      <c r="L72" s="186">
        <v>10</v>
      </c>
      <c r="M72" s="186"/>
      <c r="N72" s="186"/>
    </row>
    <row r="73" spans="1:14" ht="12.75">
      <c r="A73" s="96" t="s">
        <v>15</v>
      </c>
      <c r="B73" s="97" t="s">
        <v>16</v>
      </c>
      <c r="C73" s="80"/>
      <c r="D73" s="80"/>
      <c r="E73" s="186">
        <f t="shared" si="4"/>
        <v>400</v>
      </c>
      <c r="F73" s="186"/>
      <c r="G73" s="186">
        <f>G74</f>
        <v>400</v>
      </c>
      <c r="H73" s="186"/>
      <c r="I73" s="186"/>
      <c r="J73" s="186">
        <f t="shared" si="5"/>
        <v>400</v>
      </c>
      <c r="K73" s="186"/>
      <c r="L73" s="186">
        <f>L74</f>
        <v>400</v>
      </c>
      <c r="M73" s="186"/>
      <c r="N73" s="186"/>
    </row>
    <row r="74" spans="1:14" ht="12.75">
      <c r="A74" s="100" t="s">
        <v>780</v>
      </c>
      <c r="B74" s="97" t="s">
        <v>16</v>
      </c>
      <c r="C74" s="80" t="s">
        <v>472</v>
      </c>
      <c r="D74" s="80"/>
      <c r="E74" s="186">
        <f t="shared" si="4"/>
        <v>400</v>
      </c>
      <c r="F74" s="186"/>
      <c r="G74" s="186">
        <f>G75</f>
        <v>400</v>
      </c>
      <c r="H74" s="186"/>
      <c r="I74" s="186"/>
      <c r="J74" s="186">
        <f t="shared" si="5"/>
        <v>400</v>
      </c>
      <c r="K74" s="186"/>
      <c r="L74" s="186">
        <f>L75</f>
        <v>400</v>
      </c>
      <c r="M74" s="186"/>
      <c r="N74" s="186"/>
    </row>
    <row r="75" spans="1:14" ht="12.75">
      <c r="A75" s="87" t="s">
        <v>711</v>
      </c>
      <c r="B75" s="97" t="s">
        <v>16</v>
      </c>
      <c r="C75" s="80" t="s">
        <v>472</v>
      </c>
      <c r="D75" s="80" t="s">
        <v>710</v>
      </c>
      <c r="E75" s="186">
        <f t="shared" si="4"/>
        <v>400</v>
      </c>
      <c r="F75" s="186"/>
      <c r="G75" s="186">
        <v>400</v>
      </c>
      <c r="H75" s="186"/>
      <c r="I75" s="186"/>
      <c r="J75" s="186">
        <f t="shared" si="5"/>
        <v>400</v>
      </c>
      <c r="K75" s="186"/>
      <c r="L75" s="186">
        <v>400</v>
      </c>
      <c r="M75" s="186"/>
      <c r="N75" s="186"/>
    </row>
    <row r="76" spans="1:14" ht="12.75">
      <c r="A76" s="87" t="s">
        <v>19</v>
      </c>
      <c r="B76" s="97" t="s">
        <v>20</v>
      </c>
      <c r="C76" s="80"/>
      <c r="D76" s="80"/>
      <c r="E76" s="186">
        <f t="shared" si="4"/>
        <v>100</v>
      </c>
      <c r="F76" s="186"/>
      <c r="G76" s="186">
        <f>G77</f>
        <v>100</v>
      </c>
      <c r="H76" s="186"/>
      <c r="I76" s="186"/>
      <c r="J76" s="186">
        <f t="shared" si="5"/>
        <v>100</v>
      </c>
      <c r="K76" s="186"/>
      <c r="L76" s="186">
        <f>L77</f>
        <v>100</v>
      </c>
      <c r="M76" s="186"/>
      <c r="N76" s="186"/>
    </row>
    <row r="77" spans="1:14" ht="12.75">
      <c r="A77" s="96" t="s">
        <v>775</v>
      </c>
      <c r="B77" s="97" t="s">
        <v>20</v>
      </c>
      <c r="C77" s="80" t="s">
        <v>776</v>
      </c>
      <c r="D77" s="80"/>
      <c r="E77" s="186">
        <f t="shared" si="4"/>
        <v>100</v>
      </c>
      <c r="F77" s="186"/>
      <c r="G77" s="186">
        <f>G78</f>
        <v>100</v>
      </c>
      <c r="H77" s="186"/>
      <c r="I77" s="186"/>
      <c r="J77" s="186">
        <f t="shared" si="5"/>
        <v>100</v>
      </c>
      <c r="K77" s="186"/>
      <c r="L77" s="186">
        <f>L78</f>
        <v>100</v>
      </c>
      <c r="M77" s="186"/>
      <c r="N77" s="186"/>
    </row>
    <row r="78" spans="1:14" ht="12.75">
      <c r="A78" s="87" t="s">
        <v>696</v>
      </c>
      <c r="B78" s="97" t="s">
        <v>20</v>
      </c>
      <c r="C78" s="80" t="s">
        <v>776</v>
      </c>
      <c r="D78" s="80" t="s">
        <v>697</v>
      </c>
      <c r="E78" s="186">
        <f t="shared" si="4"/>
        <v>100</v>
      </c>
      <c r="F78" s="186"/>
      <c r="G78" s="186">
        <v>100</v>
      </c>
      <c r="H78" s="186"/>
      <c r="I78" s="186"/>
      <c r="J78" s="186">
        <f t="shared" si="5"/>
        <v>100</v>
      </c>
      <c r="K78" s="186"/>
      <c r="L78" s="186">
        <v>100</v>
      </c>
      <c r="M78" s="186"/>
      <c r="N78" s="186"/>
    </row>
    <row r="79" spans="1:14" ht="12.75">
      <c r="A79" s="155" t="s">
        <v>102</v>
      </c>
      <c r="B79" s="97" t="s">
        <v>101</v>
      </c>
      <c r="C79" s="80"/>
      <c r="D79" s="80"/>
      <c r="E79" s="186">
        <f t="shared" si="4"/>
        <v>262.8</v>
      </c>
      <c r="F79" s="186"/>
      <c r="G79" s="186">
        <f>G80</f>
        <v>262.8</v>
      </c>
      <c r="H79" s="186"/>
      <c r="I79" s="186"/>
      <c r="J79" s="186">
        <f t="shared" si="5"/>
        <v>279.9</v>
      </c>
      <c r="K79" s="186"/>
      <c r="L79" s="186">
        <f>L80</f>
        <v>279.9</v>
      </c>
      <c r="M79" s="186"/>
      <c r="N79" s="186"/>
    </row>
    <row r="80" spans="1:14" ht="12.75">
      <c r="A80" s="96" t="s">
        <v>775</v>
      </c>
      <c r="B80" s="97" t="s">
        <v>101</v>
      </c>
      <c r="C80" s="80" t="s">
        <v>776</v>
      </c>
      <c r="D80" s="80"/>
      <c r="E80" s="186">
        <f t="shared" si="4"/>
        <v>262.8</v>
      </c>
      <c r="F80" s="186"/>
      <c r="G80" s="186">
        <f>G81</f>
        <v>262.8</v>
      </c>
      <c r="H80" s="186"/>
      <c r="I80" s="186"/>
      <c r="J80" s="186">
        <f t="shared" si="5"/>
        <v>279.9</v>
      </c>
      <c r="K80" s="186"/>
      <c r="L80" s="186">
        <f>L81</f>
        <v>279.9</v>
      </c>
      <c r="M80" s="186"/>
      <c r="N80" s="186"/>
    </row>
    <row r="81" spans="1:14" ht="12.75">
      <c r="A81" s="87" t="s">
        <v>656</v>
      </c>
      <c r="B81" s="97" t="s">
        <v>101</v>
      </c>
      <c r="C81" s="80" t="s">
        <v>776</v>
      </c>
      <c r="D81" s="80" t="s">
        <v>655</v>
      </c>
      <c r="E81" s="186">
        <f t="shared" si="4"/>
        <v>262.8</v>
      </c>
      <c r="F81" s="186"/>
      <c r="G81" s="186">
        <v>262.8</v>
      </c>
      <c r="H81" s="186"/>
      <c r="I81" s="186"/>
      <c r="J81" s="186">
        <f t="shared" si="5"/>
        <v>279.9</v>
      </c>
      <c r="K81" s="186"/>
      <c r="L81" s="186">
        <v>279.9</v>
      </c>
      <c r="M81" s="186"/>
      <c r="N81" s="186"/>
    </row>
    <row r="82" spans="1:14" ht="12.75">
      <c r="A82" s="87" t="s">
        <v>215</v>
      </c>
      <c r="B82" s="80" t="s">
        <v>766</v>
      </c>
      <c r="C82" s="80"/>
      <c r="D82" s="80"/>
      <c r="E82" s="186">
        <f t="shared" si="4"/>
        <v>883.1</v>
      </c>
      <c r="F82" s="186"/>
      <c r="G82" s="186">
        <f>G83</f>
        <v>883.1</v>
      </c>
      <c r="H82" s="186"/>
      <c r="I82" s="186"/>
      <c r="J82" s="186">
        <f t="shared" si="5"/>
        <v>884.9</v>
      </c>
      <c r="K82" s="186"/>
      <c r="L82" s="186">
        <f>L83</f>
        <v>884.9</v>
      </c>
      <c r="M82" s="186"/>
      <c r="N82" s="186"/>
    </row>
    <row r="83" spans="1:14" ht="25.5">
      <c r="A83" s="87" t="s">
        <v>768</v>
      </c>
      <c r="B83" s="80" t="s">
        <v>766</v>
      </c>
      <c r="C83" s="80" t="s">
        <v>640</v>
      </c>
      <c r="D83" s="80"/>
      <c r="E83" s="186">
        <f t="shared" si="4"/>
        <v>883.1</v>
      </c>
      <c r="F83" s="186"/>
      <c r="G83" s="186">
        <f>G84</f>
        <v>883.1</v>
      </c>
      <c r="H83" s="186"/>
      <c r="I83" s="186"/>
      <c r="J83" s="186">
        <f t="shared" si="5"/>
        <v>884.9</v>
      </c>
      <c r="K83" s="186"/>
      <c r="L83" s="186">
        <f>L84</f>
        <v>884.9</v>
      </c>
      <c r="M83" s="186"/>
      <c r="N83" s="186"/>
    </row>
    <row r="84" spans="1:14" ht="12.75">
      <c r="A84" s="87" t="s">
        <v>829</v>
      </c>
      <c r="B84" s="80" t="s">
        <v>766</v>
      </c>
      <c r="C84" s="80" t="s">
        <v>640</v>
      </c>
      <c r="D84" s="80" t="s">
        <v>714</v>
      </c>
      <c r="E84" s="186">
        <f t="shared" si="4"/>
        <v>883.1</v>
      </c>
      <c r="F84" s="186"/>
      <c r="G84" s="186">
        <v>883.1</v>
      </c>
      <c r="H84" s="186"/>
      <c r="I84" s="186"/>
      <c r="J84" s="186">
        <f t="shared" si="5"/>
        <v>884.9</v>
      </c>
      <c r="K84" s="186"/>
      <c r="L84" s="186">
        <v>884.9</v>
      </c>
      <c r="M84" s="186"/>
      <c r="N84" s="186"/>
    </row>
    <row r="85" spans="1:14" ht="12.75">
      <c r="A85" s="98" t="s">
        <v>216</v>
      </c>
      <c r="B85" s="97" t="s">
        <v>772</v>
      </c>
      <c r="C85" s="80"/>
      <c r="D85" s="80"/>
      <c r="E85" s="186">
        <f t="shared" si="4"/>
        <v>78.7</v>
      </c>
      <c r="F85" s="186"/>
      <c r="G85" s="186">
        <f>G86</f>
        <v>78.7</v>
      </c>
      <c r="H85" s="186"/>
      <c r="I85" s="186"/>
      <c r="J85" s="186">
        <f t="shared" si="5"/>
        <v>78.9</v>
      </c>
      <c r="K85" s="186"/>
      <c r="L85" s="186">
        <f>L86</f>
        <v>78.9</v>
      </c>
      <c r="M85" s="186"/>
      <c r="N85" s="186"/>
    </row>
    <row r="86" spans="1:14" ht="25.5">
      <c r="A86" s="87" t="s">
        <v>768</v>
      </c>
      <c r="B86" s="97" t="s">
        <v>772</v>
      </c>
      <c r="C86" s="80" t="s">
        <v>640</v>
      </c>
      <c r="D86" s="80"/>
      <c r="E86" s="186">
        <f t="shared" si="4"/>
        <v>78.7</v>
      </c>
      <c r="F86" s="186"/>
      <c r="G86" s="186">
        <f>G87</f>
        <v>78.7</v>
      </c>
      <c r="H86" s="186"/>
      <c r="I86" s="186"/>
      <c r="J86" s="186">
        <f t="shared" si="5"/>
        <v>78.9</v>
      </c>
      <c r="K86" s="186"/>
      <c r="L86" s="186">
        <f>L87</f>
        <v>78.9</v>
      </c>
      <c r="M86" s="186"/>
      <c r="N86" s="186"/>
    </row>
    <row r="87" spans="1:14" ht="12.75">
      <c r="A87" s="96" t="s">
        <v>771</v>
      </c>
      <c r="B87" s="97" t="s">
        <v>772</v>
      </c>
      <c r="C87" s="80" t="s">
        <v>640</v>
      </c>
      <c r="D87" s="80" t="s">
        <v>715</v>
      </c>
      <c r="E87" s="186">
        <f t="shared" si="4"/>
        <v>78.7</v>
      </c>
      <c r="F87" s="186"/>
      <c r="G87" s="186">
        <v>78.7</v>
      </c>
      <c r="H87" s="186"/>
      <c r="I87" s="186"/>
      <c r="J87" s="186">
        <f t="shared" si="5"/>
        <v>78.9</v>
      </c>
      <c r="K87" s="186"/>
      <c r="L87" s="186">
        <v>78.9</v>
      </c>
      <c r="M87" s="186"/>
      <c r="N87" s="186"/>
    </row>
    <row r="88" spans="1:14" ht="12.75">
      <c r="A88" s="95" t="s">
        <v>773</v>
      </c>
      <c r="B88" s="97" t="s">
        <v>774</v>
      </c>
      <c r="C88" s="80"/>
      <c r="D88" s="80"/>
      <c r="E88" s="186">
        <f t="shared" si="4"/>
        <v>17150</v>
      </c>
      <c r="F88" s="186"/>
      <c r="G88" s="186">
        <f>G89+G93+G97</f>
        <v>17150</v>
      </c>
      <c r="H88" s="186"/>
      <c r="I88" s="186"/>
      <c r="J88" s="186">
        <f t="shared" si="5"/>
        <v>16983.3</v>
      </c>
      <c r="K88" s="186"/>
      <c r="L88" s="186">
        <f>L89+L93+L97</f>
        <v>16983.3</v>
      </c>
      <c r="M88" s="186"/>
      <c r="N88" s="186"/>
    </row>
    <row r="89" spans="1:14" ht="25.5">
      <c r="A89" s="87" t="s">
        <v>768</v>
      </c>
      <c r="B89" s="97" t="s">
        <v>774</v>
      </c>
      <c r="C89" s="80" t="s">
        <v>640</v>
      </c>
      <c r="D89" s="80"/>
      <c r="E89" s="186">
        <f t="shared" si="4"/>
        <v>13822.4</v>
      </c>
      <c r="F89" s="186"/>
      <c r="G89" s="186">
        <f>G90+G91+G92</f>
        <v>13822.4</v>
      </c>
      <c r="H89" s="186"/>
      <c r="I89" s="186"/>
      <c r="J89" s="186">
        <f t="shared" si="5"/>
        <v>13849.399999999998</v>
      </c>
      <c r="K89" s="186"/>
      <c r="L89" s="186">
        <f>L90+L91+L92</f>
        <v>13849.399999999998</v>
      </c>
      <c r="M89" s="186"/>
      <c r="N89" s="186"/>
    </row>
    <row r="90" spans="1:14" ht="12.75">
      <c r="A90" s="96" t="s">
        <v>771</v>
      </c>
      <c r="B90" s="97" t="s">
        <v>774</v>
      </c>
      <c r="C90" s="80" t="s">
        <v>640</v>
      </c>
      <c r="D90" s="80" t="s">
        <v>715</v>
      </c>
      <c r="E90" s="186">
        <f t="shared" si="4"/>
        <v>239.8</v>
      </c>
      <c r="F90" s="186"/>
      <c r="G90" s="186">
        <v>239.8</v>
      </c>
      <c r="H90" s="186"/>
      <c r="I90" s="186"/>
      <c r="J90" s="186">
        <f t="shared" si="5"/>
        <v>240.3</v>
      </c>
      <c r="K90" s="186"/>
      <c r="L90" s="186">
        <v>240.3</v>
      </c>
      <c r="M90" s="186"/>
      <c r="N90" s="186"/>
    </row>
    <row r="91" spans="1:14" ht="25.5">
      <c r="A91" s="96" t="s">
        <v>779</v>
      </c>
      <c r="B91" s="97" t="s">
        <v>774</v>
      </c>
      <c r="C91" s="80" t="s">
        <v>640</v>
      </c>
      <c r="D91" s="80" t="s">
        <v>716</v>
      </c>
      <c r="E91" s="186">
        <f t="shared" si="4"/>
        <v>11582.6</v>
      </c>
      <c r="F91" s="186"/>
      <c r="G91" s="186">
        <v>11582.6</v>
      </c>
      <c r="H91" s="186"/>
      <c r="I91" s="186"/>
      <c r="J91" s="186">
        <f t="shared" si="5"/>
        <v>11605.3</v>
      </c>
      <c r="K91" s="186"/>
      <c r="L91" s="186">
        <v>11605.3</v>
      </c>
      <c r="M91" s="186"/>
      <c r="N91" s="186"/>
    </row>
    <row r="92" spans="1:14" ht="12.75">
      <c r="A92" s="100" t="s">
        <v>361</v>
      </c>
      <c r="B92" s="97" t="s">
        <v>774</v>
      </c>
      <c r="C92" s="80" t="s">
        <v>640</v>
      </c>
      <c r="D92" s="80" t="s">
        <v>717</v>
      </c>
      <c r="E92" s="186">
        <f t="shared" si="4"/>
        <v>2000</v>
      </c>
      <c r="F92" s="186"/>
      <c r="G92" s="186">
        <v>2000</v>
      </c>
      <c r="H92" s="186"/>
      <c r="I92" s="186"/>
      <c r="J92" s="186">
        <f t="shared" si="5"/>
        <v>2003.8</v>
      </c>
      <c r="K92" s="186"/>
      <c r="L92" s="186">
        <v>2003.8</v>
      </c>
      <c r="M92" s="186"/>
      <c r="N92" s="186"/>
    </row>
    <row r="93" spans="1:14" ht="12.75">
      <c r="A93" s="96" t="s">
        <v>775</v>
      </c>
      <c r="B93" s="97" t="s">
        <v>774</v>
      </c>
      <c r="C93" s="80" t="s">
        <v>776</v>
      </c>
      <c r="D93" s="80"/>
      <c r="E93" s="186">
        <f t="shared" si="4"/>
        <v>3309.7999999999997</v>
      </c>
      <c r="F93" s="186"/>
      <c r="G93" s="186">
        <f>G94+G95+G96</f>
        <v>3309.7999999999997</v>
      </c>
      <c r="H93" s="186"/>
      <c r="I93" s="186"/>
      <c r="J93" s="186">
        <f t="shared" si="5"/>
        <v>3115.1000000000004</v>
      </c>
      <c r="K93" s="186"/>
      <c r="L93" s="186">
        <f>L94+L95+L96</f>
        <v>3115.1000000000004</v>
      </c>
      <c r="M93" s="186"/>
      <c r="N93" s="186"/>
    </row>
    <row r="94" spans="1:14" ht="12.75">
      <c r="A94" s="96" t="s">
        <v>771</v>
      </c>
      <c r="B94" s="97" t="s">
        <v>774</v>
      </c>
      <c r="C94" s="80" t="s">
        <v>776</v>
      </c>
      <c r="D94" s="80" t="s">
        <v>715</v>
      </c>
      <c r="E94" s="186">
        <f t="shared" si="4"/>
        <v>7.1</v>
      </c>
      <c r="F94" s="186"/>
      <c r="G94" s="186">
        <v>7.1</v>
      </c>
      <c r="H94" s="186"/>
      <c r="I94" s="186"/>
      <c r="J94" s="186">
        <f t="shared" si="5"/>
        <v>7.3</v>
      </c>
      <c r="K94" s="186"/>
      <c r="L94" s="186">
        <v>7.3</v>
      </c>
      <c r="M94" s="186"/>
      <c r="N94" s="186"/>
    </row>
    <row r="95" spans="1:14" ht="25.5">
      <c r="A95" s="96" t="s">
        <v>779</v>
      </c>
      <c r="B95" s="97" t="s">
        <v>774</v>
      </c>
      <c r="C95" s="80" t="s">
        <v>776</v>
      </c>
      <c r="D95" s="80" t="s">
        <v>716</v>
      </c>
      <c r="E95" s="186">
        <f t="shared" si="4"/>
        <v>2997.6</v>
      </c>
      <c r="F95" s="186"/>
      <c r="G95" s="186">
        <v>2997.6</v>
      </c>
      <c r="H95" s="186"/>
      <c r="I95" s="186"/>
      <c r="J95" s="186">
        <f t="shared" si="5"/>
        <v>2819.8</v>
      </c>
      <c r="K95" s="186"/>
      <c r="L95" s="186">
        <v>2819.8</v>
      </c>
      <c r="M95" s="186"/>
      <c r="N95" s="186"/>
    </row>
    <row r="96" spans="1:14" ht="12.75">
      <c r="A96" s="100" t="s">
        <v>361</v>
      </c>
      <c r="B96" s="97" t="s">
        <v>774</v>
      </c>
      <c r="C96" s="80" t="s">
        <v>776</v>
      </c>
      <c r="D96" s="80" t="s">
        <v>717</v>
      </c>
      <c r="E96" s="186">
        <f t="shared" si="4"/>
        <v>305.1</v>
      </c>
      <c r="F96" s="186"/>
      <c r="G96" s="186">
        <v>305.1</v>
      </c>
      <c r="H96" s="186"/>
      <c r="I96" s="186"/>
      <c r="J96" s="186">
        <f t="shared" si="5"/>
        <v>288</v>
      </c>
      <c r="K96" s="186"/>
      <c r="L96" s="186">
        <v>288</v>
      </c>
      <c r="M96" s="186"/>
      <c r="N96" s="186"/>
    </row>
    <row r="97" spans="1:14" ht="12.75">
      <c r="A97" s="96" t="s">
        <v>780</v>
      </c>
      <c r="B97" s="97" t="s">
        <v>774</v>
      </c>
      <c r="C97" s="80" t="s">
        <v>472</v>
      </c>
      <c r="D97" s="80"/>
      <c r="E97" s="186">
        <f t="shared" si="4"/>
        <v>17.799999999999997</v>
      </c>
      <c r="F97" s="186"/>
      <c r="G97" s="186">
        <f>G99+G100+G98</f>
        <v>17.799999999999997</v>
      </c>
      <c r="H97" s="186"/>
      <c r="I97" s="186"/>
      <c r="J97" s="186">
        <f t="shared" si="5"/>
        <v>18.799999999999997</v>
      </c>
      <c r="K97" s="186"/>
      <c r="L97" s="186">
        <f>L99+L100+L98</f>
        <v>18.799999999999997</v>
      </c>
      <c r="M97" s="186"/>
      <c r="N97" s="186"/>
    </row>
    <row r="98" spans="1:14" ht="12.75">
      <c r="A98" s="96" t="s">
        <v>771</v>
      </c>
      <c r="B98" s="97" t="s">
        <v>774</v>
      </c>
      <c r="C98" s="80" t="s">
        <v>472</v>
      </c>
      <c r="D98" s="80" t="s">
        <v>715</v>
      </c>
      <c r="E98" s="186">
        <f t="shared" si="4"/>
        <v>0.2</v>
      </c>
      <c r="F98" s="186"/>
      <c r="G98" s="186">
        <v>0.2</v>
      </c>
      <c r="H98" s="186"/>
      <c r="I98" s="186"/>
      <c r="J98" s="186">
        <f t="shared" si="5"/>
        <v>0.2</v>
      </c>
      <c r="K98" s="186"/>
      <c r="L98" s="186">
        <v>0.2</v>
      </c>
      <c r="M98" s="186"/>
      <c r="N98" s="186"/>
    </row>
    <row r="99" spans="1:14" ht="25.5">
      <c r="A99" s="96" t="s">
        <v>779</v>
      </c>
      <c r="B99" s="97" t="s">
        <v>774</v>
      </c>
      <c r="C99" s="80" t="s">
        <v>472</v>
      </c>
      <c r="D99" s="80" t="s">
        <v>716</v>
      </c>
      <c r="E99" s="186">
        <f t="shared" si="4"/>
        <v>16.4</v>
      </c>
      <c r="F99" s="186"/>
      <c r="G99" s="186">
        <v>16.4</v>
      </c>
      <c r="H99" s="186"/>
      <c r="I99" s="186"/>
      <c r="J99" s="186">
        <f t="shared" si="5"/>
        <v>17.4</v>
      </c>
      <c r="K99" s="186"/>
      <c r="L99" s="186">
        <v>17.4</v>
      </c>
      <c r="M99" s="186"/>
      <c r="N99" s="186"/>
    </row>
    <row r="100" spans="1:14" ht="12.75">
      <c r="A100" s="96" t="s">
        <v>361</v>
      </c>
      <c r="B100" s="97" t="s">
        <v>774</v>
      </c>
      <c r="C100" s="80" t="s">
        <v>472</v>
      </c>
      <c r="D100" s="80" t="s">
        <v>717</v>
      </c>
      <c r="E100" s="186">
        <f t="shared" si="4"/>
        <v>1.2</v>
      </c>
      <c r="F100" s="186"/>
      <c r="G100" s="187">
        <v>1.2</v>
      </c>
      <c r="H100" s="186"/>
      <c r="I100" s="186"/>
      <c r="J100" s="186">
        <f t="shared" si="5"/>
        <v>1.2</v>
      </c>
      <c r="K100" s="186"/>
      <c r="L100" s="187">
        <v>1.2</v>
      </c>
      <c r="M100" s="186"/>
      <c r="N100" s="186"/>
    </row>
    <row r="101" spans="1:14" ht="12.75">
      <c r="A101" s="95" t="s">
        <v>218</v>
      </c>
      <c r="B101" s="83" t="s">
        <v>789</v>
      </c>
      <c r="C101" s="83"/>
      <c r="D101" s="83"/>
      <c r="E101" s="186">
        <f t="shared" si="4"/>
        <v>100</v>
      </c>
      <c r="F101" s="186"/>
      <c r="G101" s="186">
        <f>G102</f>
        <v>100</v>
      </c>
      <c r="H101" s="186"/>
      <c r="I101" s="186"/>
      <c r="J101" s="186">
        <f t="shared" si="5"/>
        <v>100</v>
      </c>
      <c r="K101" s="186"/>
      <c r="L101" s="186">
        <f>L102</f>
        <v>100</v>
      </c>
      <c r="M101" s="186"/>
      <c r="N101" s="186"/>
    </row>
    <row r="102" spans="1:14" ht="12.75">
      <c r="A102" s="96" t="s">
        <v>775</v>
      </c>
      <c r="B102" s="83" t="s">
        <v>789</v>
      </c>
      <c r="C102" s="80" t="s">
        <v>776</v>
      </c>
      <c r="D102" s="83"/>
      <c r="E102" s="186">
        <f t="shared" si="4"/>
        <v>100</v>
      </c>
      <c r="F102" s="186"/>
      <c r="G102" s="186">
        <f>G103</f>
        <v>100</v>
      </c>
      <c r="H102" s="186"/>
      <c r="I102" s="186"/>
      <c r="J102" s="186">
        <f t="shared" si="5"/>
        <v>100</v>
      </c>
      <c r="K102" s="186"/>
      <c r="L102" s="186">
        <f>L103</f>
        <v>100</v>
      </c>
      <c r="M102" s="186"/>
      <c r="N102" s="186"/>
    </row>
    <row r="103" spans="1:14" ht="12.75">
      <c r="A103" s="96" t="s">
        <v>341</v>
      </c>
      <c r="B103" s="83" t="s">
        <v>789</v>
      </c>
      <c r="C103" s="80" t="s">
        <v>776</v>
      </c>
      <c r="D103" s="83" t="s">
        <v>693</v>
      </c>
      <c r="E103" s="186">
        <f t="shared" si="4"/>
        <v>100</v>
      </c>
      <c r="F103" s="186"/>
      <c r="G103" s="186">
        <v>100</v>
      </c>
      <c r="H103" s="186"/>
      <c r="I103" s="186"/>
      <c r="J103" s="186">
        <f t="shared" si="5"/>
        <v>100</v>
      </c>
      <c r="K103" s="186"/>
      <c r="L103" s="186">
        <v>100</v>
      </c>
      <c r="M103" s="186"/>
      <c r="N103" s="186"/>
    </row>
    <row r="104" spans="1:14" ht="12.75">
      <c r="A104" s="98" t="s">
        <v>219</v>
      </c>
      <c r="B104" s="83" t="s">
        <v>790</v>
      </c>
      <c r="C104" s="84"/>
      <c r="D104" s="83"/>
      <c r="E104" s="186">
        <f t="shared" si="4"/>
        <v>375.70000000000005</v>
      </c>
      <c r="F104" s="186"/>
      <c r="G104" s="186">
        <f>G105+G107+G109</f>
        <v>375.70000000000005</v>
      </c>
      <c r="H104" s="186"/>
      <c r="I104" s="186"/>
      <c r="J104" s="186">
        <f t="shared" si="5"/>
        <v>377.70000000000005</v>
      </c>
      <c r="K104" s="186"/>
      <c r="L104" s="186">
        <f>L105+L107+L109</f>
        <v>377.70000000000005</v>
      </c>
      <c r="M104" s="186"/>
      <c r="N104" s="186"/>
    </row>
    <row r="105" spans="1:14" ht="25.5">
      <c r="A105" s="87" t="s">
        <v>768</v>
      </c>
      <c r="B105" s="83" t="s">
        <v>790</v>
      </c>
      <c r="C105" s="80" t="s">
        <v>640</v>
      </c>
      <c r="D105" s="83"/>
      <c r="E105" s="186">
        <f t="shared" si="4"/>
        <v>106.4</v>
      </c>
      <c r="F105" s="186"/>
      <c r="G105" s="186">
        <f>G106</f>
        <v>106.4</v>
      </c>
      <c r="H105" s="186"/>
      <c r="I105" s="186"/>
      <c r="J105" s="186">
        <f t="shared" si="5"/>
        <v>106.6</v>
      </c>
      <c r="K105" s="186"/>
      <c r="L105" s="186">
        <f>L106</f>
        <v>106.6</v>
      </c>
      <c r="M105" s="186"/>
      <c r="N105" s="186"/>
    </row>
    <row r="106" spans="1:14" ht="12.75">
      <c r="A106" s="96" t="s">
        <v>341</v>
      </c>
      <c r="B106" s="83" t="s">
        <v>790</v>
      </c>
      <c r="C106" s="80" t="s">
        <v>640</v>
      </c>
      <c r="D106" s="83" t="s">
        <v>693</v>
      </c>
      <c r="E106" s="186">
        <f t="shared" si="4"/>
        <v>106.4</v>
      </c>
      <c r="F106" s="186"/>
      <c r="G106" s="186">
        <v>106.4</v>
      </c>
      <c r="H106" s="186"/>
      <c r="I106" s="186"/>
      <c r="J106" s="186">
        <f t="shared" si="5"/>
        <v>106.6</v>
      </c>
      <c r="K106" s="186"/>
      <c r="L106" s="186">
        <v>106.6</v>
      </c>
      <c r="M106" s="186"/>
      <c r="N106" s="186"/>
    </row>
    <row r="107" spans="1:14" ht="12.75">
      <c r="A107" s="96" t="s">
        <v>775</v>
      </c>
      <c r="B107" s="83" t="s">
        <v>790</v>
      </c>
      <c r="C107" s="80" t="s">
        <v>776</v>
      </c>
      <c r="D107" s="80"/>
      <c r="E107" s="186">
        <f t="shared" si="4"/>
        <v>48.4</v>
      </c>
      <c r="F107" s="186"/>
      <c r="G107" s="186">
        <f>G108</f>
        <v>48.4</v>
      </c>
      <c r="H107" s="186"/>
      <c r="I107" s="186"/>
      <c r="J107" s="186">
        <f t="shared" si="5"/>
        <v>48.7</v>
      </c>
      <c r="K107" s="186"/>
      <c r="L107" s="186">
        <f>L108</f>
        <v>48.7</v>
      </c>
      <c r="M107" s="186"/>
      <c r="N107" s="186"/>
    </row>
    <row r="108" spans="1:14" ht="12.75">
      <c r="A108" s="96" t="s">
        <v>341</v>
      </c>
      <c r="B108" s="83" t="s">
        <v>790</v>
      </c>
      <c r="C108" s="80" t="s">
        <v>776</v>
      </c>
      <c r="D108" s="80" t="s">
        <v>693</v>
      </c>
      <c r="E108" s="186">
        <f t="shared" si="4"/>
        <v>48.4</v>
      </c>
      <c r="F108" s="186"/>
      <c r="G108" s="186">
        <v>48.4</v>
      </c>
      <c r="H108" s="186"/>
      <c r="I108" s="186"/>
      <c r="J108" s="186">
        <f t="shared" si="5"/>
        <v>48.7</v>
      </c>
      <c r="K108" s="186"/>
      <c r="L108" s="186">
        <v>48.7</v>
      </c>
      <c r="M108" s="186"/>
      <c r="N108" s="186"/>
    </row>
    <row r="109" spans="1:14" ht="12.75">
      <c r="A109" s="96" t="s">
        <v>780</v>
      </c>
      <c r="B109" s="83" t="s">
        <v>790</v>
      </c>
      <c r="C109" s="80" t="s">
        <v>472</v>
      </c>
      <c r="D109" s="83"/>
      <c r="E109" s="186">
        <f t="shared" si="4"/>
        <v>220.9</v>
      </c>
      <c r="F109" s="186"/>
      <c r="G109" s="186">
        <f>G110</f>
        <v>220.9</v>
      </c>
      <c r="H109" s="186"/>
      <c r="I109" s="186"/>
      <c r="J109" s="186">
        <f t="shared" si="5"/>
        <v>222.4</v>
      </c>
      <c r="K109" s="186"/>
      <c r="L109" s="186">
        <f>L110</f>
        <v>222.4</v>
      </c>
      <c r="M109" s="186"/>
      <c r="N109" s="186"/>
    </row>
    <row r="110" spans="1:14" ht="12.75">
      <c r="A110" s="96" t="s">
        <v>341</v>
      </c>
      <c r="B110" s="83" t="s">
        <v>790</v>
      </c>
      <c r="C110" s="80" t="s">
        <v>472</v>
      </c>
      <c r="D110" s="83" t="s">
        <v>693</v>
      </c>
      <c r="E110" s="186">
        <f t="shared" si="4"/>
        <v>220.9</v>
      </c>
      <c r="F110" s="186"/>
      <c r="G110" s="186">
        <v>220.9</v>
      </c>
      <c r="H110" s="186"/>
      <c r="I110" s="186"/>
      <c r="J110" s="186">
        <f t="shared" si="5"/>
        <v>222.4</v>
      </c>
      <c r="K110" s="186"/>
      <c r="L110" s="186">
        <v>222.4</v>
      </c>
      <c r="M110" s="186"/>
      <c r="N110" s="186"/>
    </row>
    <row r="111" spans="1:14" ht="12.75">
      <c r="A111" s="96" t="s">
        <v>217</v>
      </c>
      <c r="B111" s="97" t="s">
        <v>279</v>
      </c>
      <c r="C111" s="80"/>
      <c r="D111" s="80"/>
      <c r="E111" s="186">
        <f t="shared" si="4"/>
        <v>50</v>
      </c>
      <c r="F111" s="186"/>
      <c r="G111" s="186">
        <f>G112</f>
        <v>50</v>
      </c>
      <c r="H111" s="186"/>
      <c r="I111" s="186"/>
      <c r="J111" s="186">
        <f t="shared" si="5"/>
        <v>50</v>
      </c>
      <c r="K111" s="186"/>
      <c r="L111" s="186">
        <f>L112</f>
        <v>50</v>
      </c>
      <c r="M111" s="186"/>
      <c r="N111" s="186"/>
    </row>
    <row r="112" spans="1:14" ht="12.75">
      <c r="A112" s="96" t="s">
        <v>780</v>
      </c>
      <c r="B112" s="97" t="s">
        <v>279</v>
      </c>
      <c r="C112" s="80" t="s">
        <v>472</v>
      </c>
      <c r="D112" s="80"/>
      <c r="E112" s="186">
        <f t="shared" si="4"/>
        <v>50</v>
      </c>
      <c r="F112" s="186"/>
      <c r="G112" s="186">
        <f>G113</f>
        <v>50</v>
      </c>
      <c r="H112" s="186"/>
      <c r="I112" s="186"/>
      <c r="J112" s="186">
        <f t="shared" si="5"/>
        <v>50</v>
      </c>
      <c r="K112" s="186"/>
      <c r="L112" s="186">
        <f>L113</f>
        <v>50</v>
      </c>
      <c r="M112" s="186"/>
      <c r="N112" s="186"/>
    </row>
    <row r="113" spans="1:14" ht="12.75">
      <c r="A113" s="96" t="s">
        <v>340</v>
      </c>
      <c r="B113" s="97" t="s">
        <v>279</v>
      </c>
      <c r="C113" s="80" t="s">
        <v>472</v>
      </c>
      <c r="D113" s="80" t="s">
        <v>692</v>
      </c>
      <c r="E113" s="186">
        <f t="shared" si="4"/>
        <v>50</v>
      </c>
      <c r="F113" s="186"/>
      <c r="G113" s="186">
        <v>50</v>
      </c>
      <c r="H113" s="186"/>
      <c r="I113" s="186"/>
      <c r="J113" s="186">
        <f t="shared" si="5"/>
        <v>50</v>
      </c>
      <c r="K113" s="186"/>
      <c r="L113" s="186">
        <v>50</v>
      </c>
      <c r="M113" s="186"/>
      <c r="N113" s="186"/>
    </row>
    <row r="114" spans="1:14" ht="12.75">
      <c r="A114" s="87" t="s">
        <v>21</v>
      </c>
      <c r="B114" s="97" t="s">
        <v>22</v>
      </c>
      <c r="C114" s="80"/>
      <c r="D114" s="80"/>
      <c r="E114" s="186">
        <f t="shared" si="4"/>
        <v>11756.3</v>
      </c>
      <c r="F114" s="186"/>
      <c r="G114" s="186">
        <f>G115</f>
        <v>11756.3</v>
      </c>
      <c r="H114" s="186"/>
      <c r="I114" s="186"/>
      <c r="J114" s="186">
        <f t="shared" si="5"/>
        <v>11858.6</v>
      </c>
      <c r="K114" s="186"/>
      <c r="L114" s="186">
        <f>L115</f>
        <v>11858.6</v>
      </c>
      <c r="M114" s="186"/>
      <c r="N114" s="186"/>
    </row>
    <row r="115" spans="1:14" ht="12.75">
      <c r="A115" s="87" t="s">
        <v>13</v>
      </c>
      <c r="B115" s="97" t="s">
        <v>22</v>
      </c>
      <c r="C115" s="80" t="s">
        <v>14</v>
      </c>
      <c r="D115" s="80"/>
      <c r="E115" s="186">
        <f t="shared" si="4"/>
        <v>11756.3</v>
      </c>
      <c r="F115" s="186"/>
      <c r="G115" s="186">
        <f>G116</f>
        <v>11756.3</v>
      </c>
      <c r="H115" s="186"/>
      <c r="I115" s="186"/>
      <c r="J115" s="186">
        <f t="shared" si="5"/>
        <v>11858.6</v>
      </c>
      <c r="K115" s="186"/>
      <c r="L115" s="186">
        <f>L116</f>
        <v>11858.6</v>
      </c>
      <c r="M115" s="186"/>
      <c r="N115" s="186"/>
    </row>
    <row r="116" spans="1:14" ht="12.75">
      <c r="A116" s="87" t="s">
        <v>345</v>
      </c>
      <c r="B116" s="97" t="s">
        <v>22</v>
      </c>
      <c r="C116" s="80" t="s">
        <v>14</v>
      </c>
      <c r="D116" s="80" t="s">
        <v>725</v>
      </c>
      <c r="E116" s="186">
        <f t="shared" si="4"/>
        <v>11756.3</v>
      </c>
      <c r="F116" s="186"/>
      <c r="G116" s="186">
        <v>11756.3</v>
      </c>
      <c r="H116" s="186"/>
      <c r="I116" s="186"/>
      <c r="J116" s="186">
        <f t="shared" si="5"/>
        <v>11858.6</v>
      </c>
      <c r="K116" s="186"/>
      <c r="L116" s="186">
        <v>11858.6</v>
      </c>
      <c r="M116" s="186"/>
      <c r="N116" s="186"/>
    </row>
    <row r="117" spans="1:14" s="86" customFormat="1" ht="12.75">
      <c r="A117" s="87" t="s">
        <v>223</v>
      </c>
      <c r="B117" s="97" t="s">
        <v>501</v>
      </c>
      <c r="C117" s="80"/>
      <c r="D117" s="80"/>
      <c r="E117" s="186">
        <f t="shared" si="4"/>
        <v>22310.8</v>
      </c>
      <c r="F117" s="186"/>
      <c r="G117" s="186">
        <f>G118</f>
        <v>22310.8</v>
      </c>
      <c r="H117" s="186"/>
      <c r="I117" s="186"/>
      <c r="J117" s="186">
        <f t="shared" si="5"/>
        <v>22596</v>
      </c>
      <c r="K117" s="186"/>
      <c r="L117" s="186">
        <f>L118</f>
        <v>22596</v>
      </c>
      <c r="M117" s="186"/>
      <c r="N117" s="186"/>
    </row>
    <row r="118" spans="1:14" s="86" customFormat="1" ht="12.75">
      <c r="A118" s="87" t="s">
        <v>13</v>
      </c>
      <c r="B118" s="97" t="s">
        <v>501</v>
      </c>
      <c r="C118" s="80" t="s">
        <v>14</v>
      </c>
      <c r="D118" s="80"/>
      <c r="E118" s="186">
        <f t="shared" si="4"/>
        <v>22310.8</v>
      </c>
      <c r="F118" s="186"/>
      <c r="G118" s="186">
        <f>G119</f>
        <v>22310.8</v>
      </c>
      <c r="H118" s="186"/>
      <c r="I118" s="186"/>
      <c r="J118" s="186">
        <f t="shared" si="5"/>
        <v>22596</v>
      </c>
      <c r="K118" s="186"/>
      <c r="L118" s="186">
        <f>L119</f>
        <v>22596</v>
      </c>
      <c r="M118" s="186"/>
      <c r="N118" s="186"/>
    </row>
    <row r="119" spans="1:14" s="86" customFormat="1" ht="12.75">
      <c r="A119" s="87" t="s">
        <v>346</v>
      </c>
      <c r="B119" s="97" t="s">
        <v>501</v>
      </c>
      <c r="C119" s="80" t="s">
        <v>14</v>
      </c>
      <c r="D119" s="80" t="s">
        <v>726</v>
      </c>
      <c r="E119" s="186">
        <f t="shared" si="4"/>
        <v>22310.8</v>
      </c>
      <c r="F119" s="186"/>
      <c r="G119" s="186">
        <v>22310.8</v>
      </c>
      <c r="H119" s="186"/>
      <c r="I119" s="186"/>
      <c r="J119" s="186">
        <f t="shared" si="5"/>
        <v>22596</v>
      </c>
      <c r="K119" s="186"/>
      <c r="L119" s="186">
        <v>22596</v>
      </c>
      <c r="M119" s="186"/>
      <c r="N119" s="186"/>
    </row>
    <row r="120" spans="1:14" s="86" customFormat="1" ht="12.75">
      <c r="A120" s="87" t="s">
        <v>224</v>
      </c>
      <c r="B120" s="97" t="s">
        <v>502</v>
      </c>
      <c r="C120" s="80"/>
      <c r="D120" s="80"/>
      <c r="E120" s="186">
        <f t="shared" si="4"/>
        <v>6765.1</v>
      </c>
      <c r="F120" s="186"/>
      <c r="G120" s="186">
        <f>G121</f>
        <v>6765.1</v>
      </c>
      <c r="H120" s="186"/>
      <c r="I120" s="186"/>
      <c r="J120" s="186">
        <f t="shared" si="5"/>
        <v>6768.9</v>
      </c>
      <c r="K120" s="186"/>
      <c r="L120" s="186">
        <f>L121</f>
        <v>6768.9</v>
      </c>
      <c r="M120" s="186"/>
      <c r="N120" s="186"/>
    </row>
    <row r="121" spans="1:14" s="86" customFormat="1" ht="12.75">
      <c r="A121" s="87" t="s">
        <v>13</v>
      </c>
      <c r="B121" s="97" t="s">
        <v>502</v>
      </c>
      <c r="C121" s="80" t="s">
        <v>14</v>
      </c>
      <c r="D121" s="80"/>
      <c r="E121" s="186">
        <f t="shared" si="4"/>
        <v>6765.1</v>
      </c>
      <c r="F121" s="186"/>
      <c r="G121" s="186">
        <f>G122</f>
        <v>6765.1</v>
      </c>
      <c r="H121" s="186"/>
      <c r="I121" s="186"/>
      <c r="J121" s="186">
        <f t="shared" si="5"/>
        <v>6768.9</v>
      </c>
      <c r="K121" s="186"/>
      <c r="L121" s="186">
        <f>L122</f>
        <v>6768.9</v>
      </c>
      <c r="M121" s="186"/>
      <c r="N121" s="186"/>
    </row>
    <row r="122" spans="1:14" s="86" customFormat="1" ht="12.75">
      <c r="A122" s="87" t="s">
        <v>346</v>
      </c>
      <c r="B122" s="97" t="s">
        <v>502</v>
      </c>
      <c r="C122" s="80" t="s">
        <v>14</v>
      </c>
      <c r="D122" s="80" t="s">
        <v>726</v>
      </c>
      <c r="E122" s="186">
        <f t="shared" si="4"/>
        <v>6765.1</v>
      </c>
      <c r="F122" s="194"/>
      <c r="G122" s="194">
        <v>6765.1</v>
      </c>
      <c r="H122" s="186"/>
      <c r="I122" s="186"/>
      <c r="J122" s="186">
        <f t="shared" si="5"/>
        <v>6768.9</v>
      </c>
      <c r="K122" s="194"/>
      <c r="L122" s="194">
        <v>6768.9</v>
      </c>
      <c r="M122" s="186"/>
      <c r="N122" s="186"/>
    </row>
    <row r="123" spans="1:14" ht="25.5">
      <c r="A123" s="87" t="s">
        <v>226</v>
      </c>
      <c r="B123" s="80" t="s">
        <v>611</v>
      </c>
      <c r="C123" s="80"/>
      <c r="D123" s="80"/>
      <c r="E123" s="186">
        <f t="shared" si="4"/>
        <v>1018.8000000000001</v>
      </c>
      <c r="F123" s="186"/>
      <c r="G123" s="186">
        <f>G124+G126+G128</f>
        <v>1018.8000000000001</v>
      </c>
      <c r="H123" s="186"/>
      <c r="I123" s="186"/>
      <c r="J123" s="186">
        <f t="shared" si="5"/>
        <v>1030</v>
      </c>
      <c r="K123" s="186"/>
      <c r="L123" s="186">
        <f>L124+L126+L128</f>
        <v>1030</v>
      </c>
      <c r="M123" s="186"/>
      <c r="N123" s="186"/>
    </row>
    <row r="124" spans="1:14" ht="25.5">
      <c r="A124" s="87" t="s">
        <v>768</v>
      </c>
      <c r="B124" s="80" t="s">
        <v>611</v>
      </c>
      <c r="C124" s="80" t="s">
        <v>640</v>
      </c>
      <c r="D124" s="80"/>
      <c r="E124" s="186">
        <f t="shared" si="4"/>
        <v>807.2</v>
      </c>
      <c r="F124" s="186"/>
      <c r="G124" s="186">
        <f>G125</f>
        <v>807.2</v>
      </c>
      <c r="H124" s="186"/>
      <c r="I124" s="186"/>
      <c r="J124" s="186">
        <f t="shared" si="5"/>
        <v>809.2</v>
      </c>
      <c r="K124" s="186"/>
      <c r="L124" s="186">
        <f>L125</f>
        <v>809.2</v>
      </c>
      <c r="M124" s="186"/>
      <c r="N124" s="186"/>
    </row>
    <row r="125" spans="1:14" ht="12.75">
      <c r="A125" s="132" t="s">
        <v>347</v>
      </c>
      <c r="B125" s="80" t="s">
        <v>611</v>
      </c>
      <c r="C125" s="80" t="s">
        <v>640</v>
      </c>
      <c r="D125" s="80" t="s">
        <v>728</v>
      </c>
      <c r="E125" s="186">
        <f t="shared" si="4"/>
        <v>807.2</v>
      </c>
      <c r="F125" s="186"/>
      <c r="G125" s="186">
        <v>807.2</v>
      </c>
      <c r="H125" s="186"/>
      <c r="I125" s="186"/>
      <c r="J125" s="186">
        <f t="shared" si="5"/>
        <v>809.2</v>
      </c>
      <c r="K125" s="186"/>
      <c r="L125" s="186">
        <v>809.2</v>
      </c>
      <c r="M125" s="186"/>
      <c r="N125" s="186"/>
    </row>
    <row r="126" spans="1:14" ht="12.75">
      <c r="A126" s="96" t="s">
        <v>775</v>
      </c>
      <c r="B126" s="80" t="s">
        <v>611</v>
      </c>
      <c r="C126" s="80" t="s">
        <v>776</v>
      </c>
      <c r="D126" s="80"/>
      <c r="E126" s="186">
        <f t="shared" si="4"/>
        <v>210.1</v>
      </c>
      <c r="F126" s="186"/>
      <c r="G126" s="187">
        <f>G127</f>
        <v>210.1</v>
      </c>
      <c r="H126" s="186"/>
      <c r="I126" s="186"/>
      <c r="J126" s="186">
        <f t="shared" si="5"/>
        <v>219.3</v>
      </c>
      <c r="K126" s="186"/>
      <c r="L126" s="187">
        <f>L127</f>
        <v>219.3</v>
      </c>
      <c r="M126" s="186"/>
      <c r="N126" s="186"/>
    </row>
    <row r="127" spans="1:14" ht="12.75">
      <c r="A127" s="132" t="s">
        <v>347</v>
      </c>
      <c r="B127" s="80" t="s">
        <v>611</v>
      </c>
      <c r="C127" s="80" t="s">
        <v>776</v>
      </c>
      <c r="D127" s="80" t="s">
        <v>728</v>
      </c>
      <c r="E127" s="186">
        <f t="shared" si="4"/>
        <v>210.1</v>
      </c>
      <c r="F127" s="186"/>
      <c r="G127" s="187">
        <v>210.1</v>
      </c>
      <c r="H127" s="186"/>
      <c r="I127" s="186"/>
      <c r="J127" s="186">
        <f t="shared" si="5"/>
        <v>219.3</v>
      </c>
      <c r="K127" s="186"/>
      <c r="L127" s="187">
        <v>219.3</v>
      </c>
      <c r="M127" s="186"/>
      <c r="N127" s="186"/>
    </row>
    <row r="128" spans="1:14" ht="12.75">
      <c r="A128" s="96" t="s">
        <v>780</v>
      </c>
      <c r="B128" s="80" t="s">
        <v>611</v>
      </c>
      <c r="C128" s="80" t="s">
        <v>472</v>
      </c>
      <c r="D128" s="80"/>
      <c r="E128" s="186">
        <f t="shared" si="4"/>
        <v>1.5</v>
      </c>
      <c r="F128" s="186"/>
      <c r="G128" s="187">
        <f>G129</f>
        <v>1.5</v>
      </c>
      <c r="H128" s="186"/>
      <c r="I128" s="186"/>
      <c r="J128" s="186">
        <f t="shared" si="5"/>
        <v>1.5</v>
      </c>
      <c r="K128" s="186"/>
      <c r="L128" s="187">
        <f>L129</f>
        <v>1.5</v>
      </c>
      <c r="M128" s="186"/>
      <c r="N128" s="186"/>
    </row>
    <row r="129" spans="1:14" ht="12.75">
      <c r="A129" s="132" t="s">
        <v>347</v>
      </c>
      <c r="B129" s="80" t="s">
        <v>611</v>
      </c>
      <c r="C129" s="80" t="s">
        <v>472</v>
      </c>
      <c r="D129" s="80" t="s">
        <v>728</v>
      </c>
      <c r="E129" s="186">
        <f t="shared" si="4"/>
        <v>1.5</v>
      </c>
      <c r="F129" s="186"/>
      <c r="G129" s="187">
        <v>1.5</v>
      </c>
      <c r="H129" s="186"/>
      <c r="I129" s="186"/>
      <c r="J129" s="186">
        <f t="shared" si="5"/>
        <v>1.5</v>
      </c>
      <c r="K129" s="186"/>
      <c r="L129" s="187">
        <v>1.5</v>
      </c>
      <c r="M129" s="186"/>
      <c r="N129" s="186"/>
    </row>
    <row r="130" spans="1:14" ht="12.75">
      <c r="A130" s="87" t="s">
        <v>227</v>
      </c>
      <c r="B130" s="80" t="s">
        <v>612</v>
      </c>
      <c r="C130" s="80"/>
      <c r="D130" s="80"/>
      <c r="E130" s="186">
        <f t="shared" si="4"/>
        <v>3233.9</v>
      </c>
      <c r="F130" s="186">
        <f>F131</f>
        <v>881</v>
      </c>
      <c r="G130" s="186">
        <f>G131</f>
        <v>2352.9</v>
      </c>
      <c r="H130" s="186"/>
      <c r="I130" s="186"/>
      <c r="J130" s="186">
        <f t="shared" si="5"/>
        <v>3202.1</v>
      </c>
      <c r="K130" s="186">
        <f>K131</f>
        <v>881</v>
      </c>
      <c r="L130" s="186">
        <f>L131</f>
        <v>2321.1</v>
      </c>
      <c r="M130" s="186"/>
      <c r="N130" s="186"/>
    </row>
    <row r="131" spans="1:14" ht="12.75">
      <c r="A131" s="87" t="s">
        <v>13</v>
      </c>
      <c r="B131" s="80" t="s">
        <v>612</v>
      </c>
      <c r="C131" s="80" t="s">
        <v>14</v>
      </c>
      <c r="D131" s="80"/>
      <c r="E131" s="186">
        <f t="shared" si="4"/>
        <v>3233.9</v>
      </c>
      <c r="F131" s="186">
        <f>F132</f>
        <v>881</v>
      </c>
      <c r="G131" s="186">
        <f>G132</f>
        <v>2352.9</v>
      </c>
      <c r="H131" s="186"/>
      <c r="I131" s="186"/>
      <c r="J131" s="186">
        <f t="shared" si="5"/>
        <v>3202.1</v>
      </c>
      <c r="K131" s="186">
        <f>K132</f>
        <v>881</v>
      </c>
      <c r="L131" s="186">
        <f>L132</f>
        <v>2321.1</v>
      </c>
      <c r="M131" s="186"/>
      <c r="N131" s="186"/>
    </row>
    <row r="132" spans="1:14" ht="12.75">
      <c r="A132" s="87" t="s">
        <v>349</v>
      </c>
      <c r="B132" s="80" t="s">
        <v>612</v>
      </c>
      <c r="C132" s="80" t="s">
        <v>14</v>
      </c>
      <c r="D132" s="80" t="s">
        <v>730</v>
      </c>
      <c r="E132" s="186">
        <f aca="true" t="shared" si="6" ref="E132:E183">G132+H132+I132+F132</f>
        <v>3233.9</v>
      </c>
      <c r="F132" s="186">
        <v>881</v>
      </c>
      <c r="G132" s="186">
        <v>2352.9</v>
      </c>
      <c r="H132" s="186"/>
      <c r="I132" s="186"/>
      <c r="J132" s="186">
        <f aca="true" t="shared" si="7" ref="J132:J183">L132+M132+N132+K132</f>
        <v>3202.1</v>
      </c>
      <c r="K132" s="186">
        <v>881</v>
      </c>
      <c r="L132" s="186">
        <v>2321.1</v>
      </c>
      <c r="M132" s="186"/>
      <c r="N132" s="186"/>
    </row>
    <row r="133" spans="1:14" ht="12.75">
      <c r="A133" s="87" t="s">
        <v>228</v>
      </c>
      <c r="B133" s="80" t="s">
        <v>613</v>
      </c>
      <c r="C133" s="80"/>
      <c r="D133" s="80"/>
      <c r="E133" s="186">
        <f t="shared" si="6"/>
        <v>4270.299999999999</v>
      </c>
      <c r="F133" s="186">
        <f>F134+F136+F138</f>
        <v>1902</v>
      </c>
      <c r="G133" s="186">
        <f>G134+G136</f>
        <v>2368.2999999999997</v>
      </c>
      <c r="H133" s="186"/>
      <c r="I133" s="186"/>
      <c r="J133" s="186">
        <f t="shared" si="7"/>
        <v>4270.5</v>
      </c>
      <c r="K133" s="186">
        <f>K134+K136+K138</f>
        <v>1902</v>
      </c>
      <c r="L133" s="186">
        <f>L134+L136</f>
        <v>2368.5</v>
      </c>
      <c r="M133" s="186"/>
      <c r="N133" s="186"/>
    </row>
    <row r="134" spans="1:14" ht="25.5">
      <c r="A134" s="87" t="s">
        <v>768</v>
      </c>
      <c r="B134" s="80" t="s">
        <v>613</v>
      </c>
      <c r="C134" s="80" t="s">
        <v>640</v>
      </c>
      <c r="D134" s="80"/>
      <c r="E134" s="186">
        <f t="shared" si="6"/>
        <v>3519.7</v>
      </c>
      <c r="F134" s="186">
        <f>F135</f>
        <v>1181</v>
      </c>
      <c r="G134" s="186">
        <f>G135</f>
        <v>2338.7</v>
      </c>
      <c r="H134" s="186"/>
      <c r="I134" s="186"/>
      <c r="J134" s="186">
        <f t="shared" si="7"/>
        <v>3518.6</v>
      </c>
      <c r="K134" s="186">
        <f>K135</f>
        <v>1181</v>
      </c>
      <c r="L134" s="186">
        <f>L135</f>
        <v>2337.6</v>
      </c>
      <c r="M134" s="186"/>
      <c r="N134" s="186"/>
    </row>
    <row r="135" spans="1:14" ht="12.75">
      <c r="A135" s="87" t="s">
        <v>349</v>
      </c>
      <c r="B135" s="80" t="s">
        <v>613</v>
      </c>
      <c r="C135" s="80" t="s">
        <v>640</v>
      </c>
      <c r="D135" s="80" t="s">
        <v>730</v>
      </c>
      <c r="E135" s="186">
        <f t="shared" si="6"/>
        <v>3519.7</v>
      </c>
      <c r="F135" s="186">
        <v>1181</v>
      </c>
      <c r="G135" s="187">
        <v>2338.7</v>
      </c>
      <c r="H135" s="186"/>
      <c r="I135" s="186"/>
      <c r="J135" s="186">
        <f t="shared" si="7"/>
        <v>3518.6</v>
      </c>
      <c r="K135" s="186">
        <v>1181</v>
      </c>
      <c r="L135" s="187">
        <v>2337.6</v>
      </c>
      <c r="M135" s="186"/>
      <c r="N135" s="186"/>
    </row>
    <row r="136" spans="1:14" ht="12.75">
      <c r="A136" s="96" t="s">
        <v>775</v>
      </c>
      <c r="B136" s="80" t="s">
        <v>613</v>
      </c>
      <c r="C136" s="80" t="s">
        <v>776</v>
      </c>
      <c r="D136" s="80"/>
      <c r="E136" s="186">
        <f t="shared" si="6"/>
        <v>745.6</v>
      </c>
      <c r="F136" s="186">
        <f>F137</f>
        <v>716</v>
      </c>
      <c r="G136" s="186">
        <f>G137</f>
        <v>29.6</v>
      </c>
      <c r="H136" s="186"/>
      <c r="I136" s="186"/>
      <c r="J136" s="186">
        <f t="shared" si="7"/>
        <v>746.9</v>
      </c>
      <c r="K136" s="186">
        <f>K137</f>
        <v>716</v>
      </c>
      <c r="L136" s="186">
        <f>L137</f>
        <v>30.9</v>
      </c>
      <c r="M136" s="186"/>
      <c r="N136" s="186"/>
    </row>
    <row r="137" spans="1:14" ht="12.75">
      <c r="A137" s="87" t="s">
        <v>349</v>
      </c>
      <c r="B137" s="80" t="s">
        <v>613</v>
      </c>
      <c r="C137" s="80" t="s">
        <v>776</v>
      </c>
      <c r="D137" s="80" t="s">
        <v>730</v>
      </c>
      <c r="E137" s="186">
        <f t="shared" si="6"/>
        <v>745.6</v>
      </c>
      <c r="F137" s="187">
        <v>716</v>
      </c>
      <c r="G137" s="186">
        <v>29.6</v>
      </c>
      <c r="H137" s="186"/>
      <c r="I137" s="186"/>
      <c r="J137" s="186">
        <f t="shared" si="7"/>
        <v>746.9</v>
      </c>
      <c r="K137" s="186">
        <v>716</v>
      </c>
      <c r="L137" s="186">
        <v>30.9</v>
      </c>
      <c r="M137" s="186"/>
      <c r="N137" s="186"/>
    </row>
    <row r="138" spans="1:14" ht="12.75">
      <c r="A138" s="96" t="s">
        <v>780</v>
      </c>
      <c r="B138" s="80" t="s">
        <v>613</v>
      </c>
      <c r="C138" s="80" t="s">
        <v>472</v>
      </c>
      <c r="D138" s="80"/>
      <c r="E138" s="186">
        <f t="shared" si="6"/>
        <v>5</v>
      </c>
      <c r="F138" s="186">
        <f>F139</f>
        <v>5</v>
      </c>
      <c r="G138" s="186"/>
      <c r="H138" s="186"/>
      <c r="I138" s="186"/>
      <c r="J138" s="186">
        <f t="shared" si="7"/>
        <v>5</v>
      </c>
      <c r="K138" s="186">
        <f>K139</f>
        <v>5</v>
      </c>
      <c r="L138" s="186"/>
      <c r="M138" s="186"/>
      <c r="N138" s="186"/>
    </row>
    <row r="139" spans="1:14" ht="12.75">
      <c r="A139" s="87" t="s">
        <v>349</v>
      </c>
      <c r="B139" s="80" t="s">
        <v>613</v>
      </c>
      <c r="C139" s="80" t="s">
        <v>472</v>
      </c>
      <c r="D139" s="80" t="s">
        <v>730</v>
      </c>
      <c r="E139" s="186">
        <f t="shared" si="6"/>
        <v>5</v>
      </c>
      <c r="F139" s="186">
        <v>5</v>
      </c>
      <c r="G139" s="186"/>
      <c r="H139" s="186"/>
      <c r="I139" s="186"/>
      <c r="J139" s="186">
        <f t="shared" si="7"/>
        <v>5</v>
      </c>
      <c r="K139" s="186">
        <v>5</v>
      </c>
      <c r="L139" s="186"/>
      <c r="M139" s="186"/>
      <c r="N139" s="186"/>
    </row>
    <row r="140" spans="1:14" ht="12.75">
      <c r="A140" s="87" t="s">
        <v>265</v>
      </c>
      <c r="B140" s="80" t="s">
        <v>614</v>
      </c>
      <c r="C140" s="80"/>
      <c r="D140" s="80"/>
      <c r="E140" s="186">
        <f t="shared" si="6"/>
        <v>2125.3</v>
      </c>
      <c r="F140" s="186"/>
      <c r="G140" s="186">
        <f>G141</f>
        <v>2125.3</v>
      </c>
      <c r="H140" s="186"/>
      <c r="I140" s="186"/>
      <c r="J140" s="186">
        <f t="shared" si="7"/>
        <v>2125.3</v>
      </c>
      <c r="K140" s="186"/>
      <c r="L140" s="186">
        <f>L141</f>
        <v>2125.3</v>
      </c>
      <c r="M140" s="186"/>
      <c r="N140" s="186"/>
    </row>
    <row r="141" spans="1:14" ht="12.75">
      <c r="A141" s="87" t="s">
        <v>522</v>
      </c>
      <c r="B141" s="80" t="s">
        <v>614</v>
      </c>
      <c r="C141" s="80" t="s">
        <v>615</v>
      </c>
      <c r="D141" s="80"/>
      <c r="E141" s="186">
        <f t="shared" si="6"/>
        <v>2125.3</v>
      </c>
      <c r="F141" s="186"/>
      <c r="G141" s="186">
        <f>G142</f>
        <v>2125.3</v>
      </c>
      <c r="H141" s="186"/>
      <c r="I141" s="186"/>
      <c r="J141" s="186">
        <f t="shared" si="7"/>
        <v>2125.3</v>
      </c>
      <c r="K141" s="186"/>
      <c r="L141" s="186">
        <f>L142</f>
        <v>2125.3</v>
      </c>
      <c r="M141" s="186"/>
      <c r="N141" s="186"/>
    </row>
    <row r="142" spans="1:14" ht="12.75">
      <c r="A142" s="87" t="s">
        <v>690</v>
      </c>
      <c r="B142" s="80" t="s">
        <v>614</v>
      </c>
      <c r="C142" s="80" t="s">
        <v>615</v>
      </c>
      <c r="D142" s="80" t="s">
        <v>732</v>
      </c>
      <c r="E142" s="186">
        <f t="shared" si="6"/>
        <v>2125.3</v>
      </c>
      <c r="F142" s="186"/>
      <c r="G142" s="186">
        <v>2125.3</v>
      </c>
      <c r="H142" s="186"/>
      <c r="I142" s="186"/>
      <c r="J142" s="186">
        <f t="shared" si="7"/>
        <v>2125.3</v>
      </c>
      <c r="K142" s="186"/>
      <c r="L142" s="186">
        <v>2125.3</v>
      </c>
      <c r="M142" s="186"/>
      <c r="N142" s="186"/>
    </row>
    <row r="143" spans="1:14" ht="12.75">
      <c r="A143" s="87" t="s">
        <v>266</v>
      </c>
      <c r="B143" s="108" t="s">
        <v>616</v>
      </c>
      <c r="C143" s="80"/>
      <c r="D143" s="80"/>
      <c r="E143" s="186">
        <f t="shared" si="6"/>
        <v>56.4</v>
      </c>
      <c r="F143" s="186"/>
      <c r="G143" s="186">
        <f>G144</f>
        <v>56.4</v>
      </c>
      <c r="H143" s="186"/>
      <c r="I143" s="186"/>
      <c r="J143" s="186">
        <f t="shared" si="7"/>
        <v>56.4</v>
      </c>
      <c r="K143" s="186"/>
      <c r="L143" s="186">
        <f>L144</f>
        <v>56.4</v>
      </c>
      <c r="M143" s="186"/>
      <c r="N143" s="186"/>
    </row>
    <row r="144" spans="1:14" ht="12.75">
      <c r="A144" s="87" t="s">
        <v>13</v>
      </c>
      <c r="B144" s="108" t="s">
        <v>616</v>
      </c>
      <c r="C144" s="80" t="s">
        <v>14</v>
      </c>
      <c r="D144" s="80"/>
      <c r="E144" s="186">
        <f t="shared" si="6"/>
        <v>56.4</v>
      </c>
      <c r="F144" s="186"/>
      <c r="G144" s="186">
        <f>G145</f>
        <v>56.4</v>
      </c>
      <c r="H144" s="186"/>
      <c r="I144" s="186"/>
      <c r="J144" s="186">
        <f t="shared" si="7"/>
        <v>56.4</v>
      </c>
      <c r="K144" s="186"/>
      <c r="L144" s="186">
        <f>L145</f>
        <v>56.4</v>
      </c>
      <c r="M144" s="186"/>
      <c r="N144" s="186"/>
    </row>
    <row r="145" spans="1:14" ht="12.75">
      <c r="A145" s="87" t="s">
        <v>355</v>
      </c>
      <c r="B145" s="108" t="s">
        <v>616</v>
      </c>
      <c r="C145" s="80">
        <v>600</v>
      </c>
      <c r="D145" s="80" t="s">
        <v>733</v>
      </c>
      <c r="E145" s="186">
        <f t="shared" si="6"/>
        <v>56.4</v>
      </c>
      <c r="F145" s="186"/>
      <c r="G145" s="186">
        <v>56.4</v>
      </c>
      <c r="H145" s="186"/>
      <c r="I145" s="186"/>
      <c r="J145" s="186">
        <f t="shared" si="7"/>
        <v>56.4</v>
      </c>
      <c r="K145" s="186"/>
      <c r="L145" s="186">
        <v>56.4</v>
      </c>
      <c r="M145" s="186"/>
      <c r="N145" s="186"/>
    </row>
    <row r="146" spans="1:14" ht="12.75">
      <c r="A146" s="155" t="s">
        <v>658</v>
      </c>
      <c r="B146" s="80" t="s">
        <v>657</v>
      </c>
      <c r="C146" s="80"/>
      <c r="D146" s="80"/>
      <c r="E146" s="186">
        <f t="shared" si="6"/>
        <v>296.6</v>
      </c>
      <c r="F146" s="186"/>
      <c r="G146" s="186">
        <f>G147</f>
        <v>296.6</v>
      </c>
      <c r="H146" s="186"/>
      <c r="I146" s="186"/>
      <c r="J146" s="186">
        <f t="shared" si="7"/>
        <v>316.8</v>
      </c>
      <c r="K146" s="186"/>
      <c r="L146" s="186">
        <f>L147</f>
        <v>316.8</v>
      </c>
      <c r="M146" s="186"/>
      <c r="N146" s="186"/>
    </row>
    <row r="147" spans="1:14" ht="12.75">
      <c r="A147" s="90" t="s">
        <v>780</v>
      </c>
      <c r="B147" s="80" t="s">
        <v>657</v>
      </c>
      <c r="C147" s="163">
        <v>800</v>
      </c>
      <c r="D147" s="80"/>
      <c r="E147" s="186">
        <f t="shared" si="6"/>
        <v>296.6</v>
      </c>
      <c r="F147" s="186"/>
      <c r="G147" s="186">
        <f>G148</f>
        <v>296.6</v>
      </c>
      <c r="H147" s="186"/>
      <c r="I147" s="186"/>
      <c r="J147" s="186">
        <f t="shared" si="7"/>
        <v>316.8</v>
      </c>
      <c r="K147" s="186"/>
      <c r="L147" s="186">
        <f>L148</f>
        <v>316.8</v>
      </c>
      <c r="M147" s="186"/>
      <c r="N147" s="186"/>
    </row>
    <row r="148" spans="1:14" ht="12.75">
      <c r="A148" s="87" t="s">
        <v>656</v>
      </c>
      <c r="B148" s="80" t="s">
        <v>657</v>
      </c>
      <c r="C148" s="163">
        <v>800</v>
      </c>
      <c r="D148" s="80" t="s">
        <v>655</v>
      </c>
      <c r="E148" s="186">
        <f t="shared" si="6"/>
        <v>296.6</v>
      </c>
      <c r="F148" s="186"/>
      <c r="G148" s="186">
        <v>296.6</v>
      </c>
      <c r="H148" s="186"/>
      <c r="I148" s="186"/>
      <c r="J148" s="186">
        <f t="shared" si="7"/>
        <v>316.8</v>
      </c>
      <c r="K148" s="186"/>
      <c r="L148" s="186">
        <v>316.8</v>
      </c>
      <c r="M148" s="186"/>
      <c r="N148" s="186"/>
    </row>
    <row r="149" spans="1:14" s="86" customFormat="1" ht="12.75">
      <c r="A149" s="135" t="s">
        <v>96</v>
      </c>
      <c r="B149" s="79" t="s">
        <v>793</v>
      </c>
      <c r="C149" s="79"/>
      <c r="D149" s="79"/>
      <c r="E149" s="185">
        <f t="shared" si="6"/>
        <v>10</v>
      </c>
      <c r="F149" s="185"/>
      <c r="G149" s="185">
        <f>G150+G154</f>
        <v>10</v>
      </c>
      <c r="H149" s="185"/>
      <c r="I149" s="185"/>
      <c r="J149" s="185">
        <f t="shared" si="7"/>
        <v>42</v>
      </c>
      <c r="K149" s="185"/>
      <c r="L149" s="185">
        <f>L150+L154</f>
        <v>42</v>
      </c>
      <c r="M149" s="185"/>
      <c r="N149" s="185"/>
    </row>
    <row r="150" spans="1:14" ht="25.5">
      <c r="A150" s="87" t="s">
        <v>229</v>
      </c>
      <c r="B150" s="80" t="s">
        <v>795</v>
      </c>
      <c r="C150" s="80"/>
      <c r="D150" s="80"/>
      <c r="E150" s="186">
        <f t="shared" si="6"/>
        <v>0</v>
      </c>
      <c r="F150" s="186"/>
      <c r="G150" s="186">
        <f>G151</f>
        <v>0</v>
      </c>
      <c r="H150" s="186"/>
      <c r="I150" s="186"/>
      <c r="J150" s="186">
        <f t="shared" si="7"/>
        <v>42</v>
      </c>
      <c r="K150" s="186"/>
      <c r="L150" s="186">
        <f>L151</f>
        <v>42</v>
      </c>
      <c r="M150" s="186"/>
      <c r="N150" s="186"/>
    </row>
    <row r="151" spans="1:14" ht="25.5">
      <c r="A151" s="87" t="s">
        <v>671</v>
      </c>
      <c r="B151" s="80" t="s">
        <v>444</v>
      </c>
      <c r="C151" s="79"/>
      <c r="D151" s="80"/>
      <c r="E151" s="186">
        <f t="shared" si="6"/>
        <v>0</v>
      </c>
      <c r="F151" s="186"/>
      <c r="G151" s="186">
        <f>G152</f>
        <v>0</v>
      </c>
      <c r="H151" s="186"/>
      <c r="I151" s="186"/>
      <c r="J151" s="186">
        <f t="shared" si="7"/>
        <v>42</v>
      </c>
      <c r="K151" s="186"/>
      <c r="L151" s="186">
        <f>L152</f>
        <v>42</v>
      </c>
      <c r="M151" s="186"/>
      <c r="N151" s="186"/>
    </row>
    <row r="152" spans="1:14" ht="12.75">
      <c r="A152" s="96" t="s">
        <v>775</v>
      </c>
      <c r="B152" s="80" t="s">
        <v>444</v>
      </c>
      <c r="C152" s="80" t="s">
        <v>776</v>
      </c>
      <c r="D152" s="80"/>
      <c r="E152" s="186">
        <f t="shared" si="6"/>
        <v>0</v>
      </c>
      <c r="F152" s="186"/>
      <c r="G152" s="186">
        <f>G153</f>
        <v>0</v>
      </c>
      <c r="H152" s="186"/>
      <c r="I152" s="186"/>
      <c r="J152" s="186">
        <f t="shared" si="7"/>
        <v>42</v>
      </c>
      <c r="K152" s="186"/>
      <c r="L152" s="186">
        <f>L153</f>
        <v>42</v>
      </c>
      <c r="M152" s="186"/>
      <c r="N152" s="186"/>
    </row>
    <row r="153" spans="1:14" ht="12.75">
      <c r="A153" s="96" t="s">
        <v>341</v>
      </c>
      <c r="B153" s="80" t="s">
        <v>444</v>
      </c>
      <c r="C153" s="80" t="s">
        <v>776</v>
      </c>
      <c r="D153" s="80" t="s">
        <v>693</v>
      </c>
      <c r="E153" s="186">
        <f t="shared" si="6"/>
        <v>0</v>
      </c>
      <c r="F153" s="186"/>
      <c r="G153" s="186">
        <v>0</v>
      </c>
      <c r="H153" s="186"/>
      <c r="I153" s="186"/>
      <c r="J153" s="186">
        <f t="shared" si="7"/>
        <v>42</v>
      </c>
      <c r="K153" s="186"/>
      <c r="L153" s="186">
        <v>42</v>
      </c>
      <c r="M153" s="186"/>
      <c r="N153" s="186"/>
    </row>
    <row r="154" spans="1:14" ht="25.5">
      <c r="A154" s="87" t="s">
        <v>97</v>
      </c>
      <c r="B154" s="80" t="s">
        <v>99</v>
      </c>
      <c r="C154" s="80"/>
      <c r="D154" s="80"/>
      <c r="E154" s="186">
        <f t="shared" si="6"/>
        <v>10</v>
      </c>
      <c r="F154" s="186"/>
      <c r="G154" s="186">
        <f>G155</f>
        <v>10</v>
      </c>
      <c r="H154" s="186"/>
      <c r="I154" s="186"/>
      <c r="J154" s="186">
        <f t="shared" si="7"/>
        <v>0</v>
      </c>
      <c r="K154" s="186"/>
      <c r="L154" s="186">
        <f>L155</f>
        <v>0</v>
      </c>
      <c r="M154" s="186"/>
      <c r="N154" s="186"/>
    </row>
    <row r="155" spans="1:14" ht="25.5">
      <c r="A155" s="87" t="s">
        <v>98</v>
      </c>
      <c r="B155" s="80" t="s">
        <v>100</v>
      </c>
      <c r="C155" s="79"/>
      <c r="D155" s="80"/>
      <c r="E155" s="186">
        <f t="shared" si="6"/>
        <v>10</v>
      </c>
      <c r="F155" s="186"/>
      <c r="G155" s="186">
        <f>G156</f>
        <v>10</v>
      </c>
      <c r="H155" s="186"/>
      <c r="I155" s="186"/>
      <c r="J155" s="186">
        <f t="shared" si="7"/>
        <v>0</v>
      </c>
      <c r="K155" s="186"/>
      <c r="L155" s="186">
        <f>L156</f>
        <v>0</v>
      </c>
      <c r="M155" s="186"/>
      <c r="N155" s="186"/>
    </row>
    <row r="156" spans="1:14" ht="12.75">
      <c r="A156" s="96" t="s">
        <v>775</v>
      </c>
      <c r="B156" s="80" t="s">
        <v>100</v>
      </c>
      <c r="C156" s="80" t="s">
        <v>776</v>
      </c>
      <c r="D156" s="80"/>
      <c r="E156" s="186">
        <f t="shared" si="6"/>
        <v>10</v>
      </c>
      <c r="F156" s="186"/>
      <c r="G156" s="186">
        <f>G157</f>
        <v>10</v>
      </c>
      <c r="H156" s="186"/>
      <c r="I156" s="186"/>
      <c r="J156" s="186">
        <f t="shared" si="7"/>
        <v>0</v>
      </c>
      <c r="K156" s="186"/>
      <c r="L156" s="186">
        <f>L157</f>
        <v>0</v>
      </c>
      <c r="M156" s="186"/>
      <c r="N156" s="186"/>
    </row>
    <row r="157" spans="1:14" ht="12.75">
      <c r="A157" s="96" t="s">
        <v>341</v>
      </c>
      <c r="B157" s="80" t="s">
        <v>100</v>
      </c>
      <c r="C157" s="80" t="s">
        <v>776</v>
      </c>
      <c r="D157" s="80" t="s">
        <v>693</v>
      </c>
      <c r="E157" s="186">
        <f t="shared" si="6"/>
        <v>10</v>
      </c>
      <c r="F157" s="186"/>
      <c r="G157" s="186">
        <v>10</v>
      </c>
      <c r="H157" s="186"/>
      <c r="I157" s="186"/>
      <c r="J157" s="186">
        <f t="shared" si="7"/>
        <v>0</v>
      </c>
      <c r="K157" s="186"/>
      <c r="L157" s="186">
        <v>0</v>
      </c>
      <c r="M157" s="186"/>
      <c r="N157" s="186"/>
    </row>
    <row r="158" spans="1:14" ht="12.75">
      <c r="A158" s="104" t="s">
        <v>672</v>
      </c>
      <c r="B158" s="136" t="s">
        <v>446</v>
      </c>
      <c r="C158" s="79"/>
      <c r="D158" s="79"/>
      <c r="E158" s="185">
        <f t="shared" si="6"/>
        <v>628.1</v>
      </c>
      <c r="F158" s="185"/>
      <c r="G158" s="185">
        <f>G159+G165+G172+G178</f>
        <v>628.1</v>
      </c>
      <c r="H158" s="185"/>
      <c r="I158" s="185"/>
      <c r="J158" s="185">
        <f t="shared" si="7"/>
        <v>628.1</v>
      </c>
      <c r="K158" s="185"/>
      <c r="L158" s="185">
        <f>L159+L165+L172+L178</f>
        <v>628.1</v>
      </c>
      <c r="M158" s="185"/>
      <c r="N158" s="185"/>
    </row>
    <row r="159" spans="1:14" ht="25.5">
      <c r="A159" s="87" t="s">
        <v>673</v>
      </c>
      <c r="B159" s="99" t="s">
        <v>1</v>
      </c>
      <c r="C159" s="80"/>
      <c r="D159" s="80"/>
      <c r="E159" s="186">
        <f t="shared" si="6"/>
        <v>28</v>
      </c>
      <c r="F159" s="186"/>
      <c r="G159" s="186">
        <f>G160</f>
        <v>28</v>
      </c>
      <c r="H159" s="186"/>
      <c r="I159" s="186"/>
      <c r="J159" s="186">
        <f t="shared" si="7"/>
        <v>28</v>
      </c>
      <c r="K159" s="186"/>
      <c r="L159" s="186">
        <f>L160</f>
        <v>28</v>
      </c>
      <c r="M159" s="186"/>
      <c r="N159" s="186"/>
    </row>
    <row r="160" spans="1:14" ht="25.5">
      <c r="A160" s="87" t="s">
        <v>674</v>
      </c>
      <c r="B160" s="99" t="s">
        <v>3</v>
      </c>
      <c r="C160" s="80"/>
      <c r="D160" s="80"/>
      <c r="E160" s="186">
        <f t="shared" si="6"/>
        <v>28</v>
      </c>
      <c r="F160" s="186"/>
      <c r="G160" s="186">
        <f>G161+G163</f>
        <v>28</v>
      </c>
      <c r="H160" s="186"/>
      <c r="I160" s="186"/>
      <c r="J160" s="186">
        <f t="shared" si="7"/>
        <v>28</v>
      </c>
      <c r="K160" s="186"/>
      <c r="L160" s="186">
        <f>L161+L163</f>
        <v>28</v>
      </c>
      <c r="M160" s="186"/>
      <c r="N160" s="186"/>
    </row>
    <row r="161" spans="1:14" ht="12.75">
      <c r="A161" s="96" t="s">
        <v>775</v>
      </c>
      <c r="B161" s="99" t="s">
        <v>3</v>
      </c>
      <c r="C161" s="80" t="s">
        <v>776</v>
      </c>
      <c r="D161" s="80"/>
      <c r="E161" s="186">
        <f t="shared" si="6"/>
        <v>1.5</v>
      </c>
      <c r="F161" s="186"/>
      <c r="G161" s="186">
        <f>G162</f>
        <v>1.5</v>
      </c>
      <c r="H161" s="186"/>
      <c r="I161" s="186"/>
      <c r="J161" s="186">
        <f t="shared" si="7"/>
        <v>1.5</v>
      </c>
      <c r="K161" s="186"/>
      <c r="L161" s="186">
        <f>L162</f>
        <v>1.5</v>
      </c>
      <c r="M161" s="186"/>
      <c r="N161" s="186"/>
    </row>
    <row r="162" spans="1:14" ht="12.75">
      <c r="A162" s="96" t="s">
        <v>341</v>
      </c>
      <c r="B162" s="99" t="s">
        <v>3</v>
      </c>
      <c r="C162" s="80" t="s">
        <v>776</v>
      </c>
      <c r="D162" s="80" t="s">
        <v>693</v>
      </c>
      <c r="E162" s="186">
        <f t="shared" si="6"/>
        <v>1.5</v>
      </c>
      <c r="F162" s="186"/>
      <c r="G162" s="186">
        <v>1.5</v>
      </c>
      <c r="H162" s="186"/>
      <c r="I162" s="186"/>
      <c r="J162" s="186">
        <f t="shared" si="7"/>
        <v>1.5</v>
      </c>
      <c r="K162" s="186"/>
      <c r="L162" s="186">
        <v>1.5</v>
      </c>
      <c r="M162" s="186"/>
      <c r="N162" s="186"/>
    </row>
    <row r="163" spans="1:14" s="86" customFormat="1" ht="12.75">
      <c r="A163" s="87" t="s">
        <v>13</v>
      </c>
      <c r="B163" s="99" t="s">
        <v>3</v>
      </c>
      <c r="C163" s="80">
        <v>600</v>
      </c>
      <c r="D163" s="80"/>
      <c r="E163" s="186">
        <f t="shared" si="6"/>
        <v>26.5</v>
      </c>
      <c r="F163" s="186"/>
      <c r="G163" s="186">
        <f>G164</f>
        <v>26.5</v>
      </c>
      <c r="H163" s="185"/>
      <c r="I163" s="185"/>
      <c r="J163" s="186">
        <f t="shared" si="7"/>
        <v>26.5</v>
      </c>
      <c r="K163" s="186"/>
      <c r="L163" s="186">
        <f>L164</f>
        <v>26.5</v>
      </c>
      <c r="M163" s="185"/>
      <c r="N163" s="185"/>
    </row>
    <row r="164" spans="1:14" s="86" customFormat="1" ht="12.75">
      <c r="A164" s="87" t="s">
        <v>346</v>
      </c>
      <c r="B164" s="99" t="s">
        <v>3</v>
      </c>
      <c r="C164" s="80">
        <v>600</v>
      </c>
      <c r="D164" s="80" t="s">
        <v>726</v>
      </c>
      <c r="E164" s="186">
        <f t="shared" si="6"/>
        <v>26.5</v>
      </c>
      <c r="F164" s="186"/>
      <c r="G164" s="186">
        <v>26.5</v>
      </c>
      <c r="H164" s="185"/>
      <c r="I164" s="185"/>
      <c r="J164" s="186">
        <f t="shared" si="7"/>
        <v>26.5</v>
      </c>
      <c r="K164" s="186"/>
      <c r="L164" s="186">
        <v>26.5</v>
      </c>
      <c r="M164" s="185"/>
      <c r="N164" s="185"/>
    </row>
    <row r="165" spans="1:14" ht="25.5">
      <c r="A165" s="87" t="s">
        <v>675</v>
      </c>
      <c r="B165" s="97" t="s">
        <v>45</v>
      </c>
      <c r="C165" s="80"/>
      <c r="D165" s="80"/>
      <c r="E165" s="186">
        <f t="shared" si="6"/>
        <v>33</v>
      </c>
      <c r="F165" s="186"/>
      <c r="G165" s="186">
        <f>G166</f>
        <v>33</v>
      </c>
      <c r="H165" s="186"/>
      <c r="I165" s="186"/>
      <c r="J165" s="186">
        <f t="shared" si="7"/>
        <v>33</v>
      </c>
      <c r="K165" s="186"/>
      <c r="L165" s="186">
        <f>L166</f>
        <v>33</v>
      </c>
      <c r="M165" s="186"/>
      <c r="N165" s="186"/>
    </row>
    <row r="166" spans="1:14" ht="25.5">
      <c r="A166" s="87" t="s">
        <v>676</v>
      </c>
      <c r="B166" s="99" t="s">
        <v>498</v>
      </c>
      <c r="C166" s="80"/>
      <c r="D166" s="80"/>
      <c r="E166" s="186">
        <f t="shared" si="6"/>
        <v>33</v>
      </c>
      <c r="F166" s="186"/>
      <c r="G166" s="186">
        <f>G169+G167</f>
        <v>33</v>
      </c>
      <c r="H166" s="186"/>
      <c r="I166" s="186"/>
      <c r="J166" s="186">
        <f t="shared" si="7"/>
        <v>33</v>
      </c>
      <c r="K166" s="186"/>
      <c r="L166" s="186">
        <f>L169+L167</f>
        <v>33</v>
      </c>
      <c r="M166" s="186"/>
      <c r="N166" s="186"/>
    </row>
    <row r="167" spans="1:14" ht="12.75">
      <c r="A167" s="96" t="s">
        <v>775</v>
      </c>
      <c r="B167" s="99" t="s">
        <v>498</v>
      </c>
      <c r="C167" s="80" t="s">
        <v>776</v>
      </c>
      <c r="D167" s="80"/>
      <c r="E167" s="186">
        <f t="shared" si="6"/>
        <v>3</v>
      </c>
      <c r="F167" s="186"/>
      <c r="G167" s="186">
        <f>G168</f>
        <v>3</v>
      </c>
      <c r="H167" s="186"/>
      <c r="I167" s="186"/>
      <c r="J167" s="186">
        <f t="shared" si="7"/>
        <v>3</v>
      </c>
      <c r="K167" s="186"/>
      <c r="L167" s="186">
        <f>L168</f>
        <v>3</v>
      </c>
      <c r="M167" s="186"/>
      <c r="N167" s="186"/>
    </row>
    <row r="168" spans="1:14" ht="12.75">
      <c r="A168" s="96" t="s">
        <v>341</v>
      </c>
      <c r="B168" s="99" t="s">
        <v>498</v>
      </c>
      <c r="C168" s="80" t="s">
        <v>776</v>
      </c>
      <c r="D168" s="80" t="s">
        <v>693</v>
      </c>
      <c r="E168" s="186">
        <f t="shared" si="6"/>
        <v>3</v>
      </c>
      <c r="F168" s="186"/>
      <c r="G168" s="186">
        <v>3</v>
      </c>
      <c r="H168" s="186"/>
      <c r="I168" s="186"/>
      <c r="J168" s="186">
        <f t="shared" si="7"/>
        <v>3</v>
      </c>
      <c r="K168" s="186"/>
      <c r="L168" s="186">
        <v>3</v>
      </c>
      <c r="M168" s="186"/>
      <c r="N168" s="186"/>
    </row>
    <row r="169" spans="1:14" ht="12.75">
      <c r="A169" s="87" t="s">
        <v>13</v>
      </c>
      <c r="B169" s="99" t="s">
        <v>498</v>
      </c>
      <c r="C169" s="80" t="s">
        <v>14</v>
      </c>
      <c r="D169" s="80"/>
      <c r="E169" s="186">
        <f t="shared" si="6"/>
        <v>30</v>
      </c>
      <c r="F169" s="186"/>
      <c r="G169" s="186">
        <f>G170+G171</f>
        <v>30</v>
      </c>
      <c r="H169" s="186"/>
      <c r="I169" s="186"/>
      <c r="J169" s="186">
        <f t="shared" si="7"/>
        <v>30</v>
      </c>
      <c r="K169" s="186"/>
      <c r="L169" s="186">
        <f>L170+L171</f>
        <v>30</v>
      </c>
      <c r="M169" s="186"/>
      <c r="N169" s="186"/>
    </row>
    <row r="170" spans="1:14" ht="12.75">
      <c r="A170" s="87" t="s">
        <v>345</v>
      </c>
      <c r="B170" s="99" t="s">
        <v>498</v>
      </c>
      <c r="C170" s="80">
        <v>600</v>
      </c>
      <c r="D170" s="80" t="s">
        <v>725</v>
      </c>
      <c r="E170" s="186">
        <f t="shared" si="6"/>
        <v>10</v>
      </c>
      <c r="F170" s="186"/>
      <c r="G170" s="186">
        <v>10</v>
      </c>
      <c r="H170" s="186"/>
      <c r="I170" s="186"/>
      <c r="J170" s="186">
        <f t="shared" si="7"/>
        <v>10</v>
      </c>
      <c r="K170" s="186"/>
      <c r="L170" s="186">
        <v>10</v>
      </c>
      <c r="M170" s="186"/>
      <c r="N170" s="186"/>
    </row>
    <row r="171" spans="1:14" s="86" customFormat="1" ht="12.75">
      <c r="A171" s="87" t="s">
        <v>346</v>
      </c>
      <c r="B171" s="99" t="s">
        <v>498</v>
      </c>
      <c r="C171" s="80" t="s">
        <v>14</v>
      </c>
      <c r="D171" s="80" t="s">
        <v>726</v>
      </c>
      <c r="E171" s="186">
        <f t="shared" si="6"/>
        <v>20</v>
      </c>
      <c r="F171" s="186"/>
      <c r="G171" s="186">
        <v>20</v>
      </c>
      <c r="H171" s="185"/>
      <c r="I171" s="185"/>
      <c r="J171" s="186">
        <f t="shared" si="7"/>
        <v>20</v>
      </c>
      <c r="K171" s="186"/>
      <c r="L171" s="186">
        <v>20</v>
      </c>
      <c r="M171" s="185"/>
      <c r="N171" s="185"/>
    </row>
    <row r="172" spans="1:14" s="86" customFormat="1" ht="25.5">
      <c r="A172" s="87" t="s">
        <v>677</v>
      </c>
      <c r="B172" s="99" t="s">
        <v>504</v>
      </c>
      <c r="C172" s="80"/>
      <c r="D172" s="80"/>
      <c r="E172" s="186">
        <f t="shared" si="6"/>
        <v>74</v>
      </c>
      <c r="F172" s="186"/>
      <c r="G172" s="186">
        <f>G173</f>
        <v>74</v>
      </c>
      <c r="H172" s="185"/>
      <c r="I172" s="185"/>
      <c r="J172" s="186">
        <f t="shared" si="7"/>
        <v>74</v>
      </c>
      <c r="K172" s="186"/>
      <c r="L172" s="186">
        <f>L173</f>
        <v>74</v>
      </c>
      <c r="M172" s="185"/>
      <c r="N172" s="185"/>
    </row>
    <row r="173" spans="1:14" s="86" customFormat="1" ht="25.5">
      <c r="A173" s="87" t="s">
        <v>678</v>
      </c>
      <c r="B173" s="99" t="s">
        <v>506</v>
      </c>
      <c r="C173" s="80"/>
      <c r="D173" s="80"/>
      <c r="E173" s="186">
        <f t="shared" si="6"/>
        <v>74</v>
      </c>
      <c r="F173" s="186"/>
      <c r="G173" s="186">
        <f>G176+G174</f>
        <v>74</v>
      </c>
      <c r="H173" s="185"/>
      <c r="I173" s="185"/>
      <c r="J173" s="186">
        <f t="shared" si="7"/>
        <v>74</v>
      </c>
      <c r="K173" s="186"/>
      <c r="L173" s="186">
        <f>L176+L174</f>
        <v>74</v>
      </c>
      <c r="M173" s="185"/>
      <c r="N173" s="185"/>
    </row>
    <row r="174" spans="1:14" s="86" customFormat="1" ht="12.75">
      <c r="A174" s="96" t="s">
        <v>775</v>
      </c>
      <c r="B174" s="99" t="s">
        <v>506</v>
      </c>
      <c r="C174" s="80" t="s">
        <v>776</v>
      </c>
      <c r="D174" s="80"/>
      <c r="E174" s="186">
        <f t="shared" si="6"/>
        <v>1</v>
      </c>
      <c r="F174" s="186"/>
      <c r="G174" s="186">
        <f>G175</f>
        <v>1</v>
      </c>
      <c r="H174" s="185"/>
      <c r="I174" s="185"/>
      <c r="J174" s="186">
        <f t="shared" si="7"/>
        <v>1</v>
      </c>
      <c r="K174" s="186"/>
      <c r="L174" s="186">
        <f>L175</f>
        <v>1</v>
      </c>
      <c r="M174" s="185"/>
      <c r="N174" s="185"/>
    </row>
    <row r="175" spans="1:14" s="86" customFormat="1" ht="12.75">
      <c r="A175" s="96" t="s">
        <v>341</v>
      </c>
      <c r="B175" s="99" t="s">
        <v>506</v>
      </c>
      <c r="C175" s="80" t="s">
        <v>776</v>
      </c>
      <c r="D175" s="80" t="s">
        <v>693</v>
      </c>
      <c r="E175" s="186">
        <f t="shared" si="6"/>
        <v>1</v>
      </c>
      <c r="F175" s="186"/>
      <c r="G175" s="186">
        <v>1</v>
      </c>
      <c r="H175" s="185"/>
      <c r="I175" s="185"/>
      <c r="J175" s="186">
        <f t="shared" si="7"/>
        <v>1</v>
      </c>
      <c r="K175" s="186"/>
      <c r="L175" s="186">
        <v>1</v>
      </c>
      <c r="M175" s="185"/>
      <c r="N175" s="185"/>
    </row>
    <row r="176" spans="1:14" s="86" customFormat="1" ht="12.75">
      <c r="A176" s="87" t="s">
        <v>13</v>
      </c>
      <c r="B176" s="99" t="s">
        <v>506</v>
      </c>
      <c r="C176" s="80" t="s">
        <v>14</v>
      </c>
      <c r="D176" s="80"/>
      <c r="E176" s="186">
        <f t="shared" si="6"/>
        <v>73</v>
      </c>
      <c r="F176" s="186"/>
      <c r="G176" s="186">
        <f>G177</f>
        <v>73</v>
      </c>
      <c r="H176" s="185"/>
      <c r="I176" s="185"/>
      <c r="J176" s="186">
        <f t="shared" si="7"/>
        <v>73</v>
      </c>
      <c r="K176" s="186"/>
      <c r="L176" s="186">
        <f>L177</f>
        <v>73</v>
      </c>
      <c r="M176" s="185"/>
      <c r="N176" s="185"/>
    </row>
    <row r="177" spans="1:14" s="86" customFormat="1" ht="12.75">
      <c r="A177" s="87" t="s">
        <v>346</v>
      </c>
      <c r="B177" s="99" t="s">
        <v>506</v>
      </c>
      <c r="C177" s="80" t="s">
        <v>14</v>
      </c>
      <c r="D177" s="80" t="s">
        <v>726</v>
      </c>
      <c r="E177" s="186">
        <f t="shared" si="6"/>
        <v>73</v>
      </c>
      <c r="F177" s="186"/>
      <c r="G177" s="186">
        <v>73</v>
      </c>
      <c r="H177" s="185"/>
      <c r="I177" s="185"/>
      <c r="J177" s="186">
        <f t="shared" si="7"/>
        <v>73</v>
      </c>
      <c r="K177" s="186"/>
      <c r="L177" s="186">
        <v>73</v>
      </c>
      <c r="M177" s="185"/>
      <c r="N177" s="185"/>
    </row>
    <row r="178" spans="1:14" s="86" customFormat="1" ht="25.5">
      <c r="A178" s="87" t="s">
        <v>680</v>
      </c>
      <c r="B178" s="99" t="s">
        <v>508</v>
      </c>
      <c r="C178" s="80"/>
      <c r="D178" s="80"/>
      <c r="E178" s="186">
        <f t="shared" si="6"/>
        <v>493.1</v>
      </c>
      <c r="F178" s="186"/>
      <c r="G178" s="186">
        <f>G179</f>
        <v>493.1</v>
      </c>
      <c r="H178" s="185"/>
      <c r="I178" s="185"/>
      <c r="J178" s="186">
        <f t="shared" si="7"/>
        <v>493.1</v>
      </c>
      <c r="K178" s="186"/>
      <c r="L178" s="186">
        <f>L179</f>
        <v>493.1</v>
      </c>
      <c r="M178" s="185"/>
      <c r="N178" s="185"/>
    </row>
    <row r="179" spans="1:14" s="86" customFormat="1" ht="25.5">
      <c r="A179" s="87" t="s">
        <v>679</v>
      </c>
      <c r="B179" s="99" t="s">
        <v>520</v>
      </c>
      <c r="C179" s="80"/>
      <c r="D179" s="80"/>
      <c r="E179" s="186">
        <f t="shared" si="6"/>
        <v>493.1</v>
      </c>
      <c r="F179" s="186"/>
      <c r="G179" s="186">
        <f>G180</f>
        <v>493.1</v>
      </c>
      <c r="H179" s="185"/>
      <c r="I179" s="185"/>
      <c r="J179" s="186">
        <f t="shared" si="7"/>
        <v>493.1</v>
      </c>
      <c r="K179" s="186"/>
      <c r="L179" s="186">
        <f>L180</f>
        <v>493.1</v>
      </c>
      <c r="M179" s="185"/>
      <c r="N179" s="185"/>
    </row>
    <row r="180" spans="1:14" s="86" customFormat="1" ht="12.75">
      <c r="A180" s="87" t="s">
        <v>13</v>
      </c>
      <c r="B180" s="99" t="s">
        <v>520</v>
      </c>
      <c r="C180" s="80" t="s">
        <v>14</v>
      </c>
      <c r="D180" s="80"/>
      <c r="E180" s="186">
        <f t="shared" si="6"/>
        <v>493.1</v>
      </c>
      <c r="F180" s="186"/>
      <c r="G180" s="186">
        <f>G181</f>
        <v>493.1</v>
      </c>
      <c r="H180" s="185"/>
      <c r="I180" s="185"/>
      <c r="J180" s="186">
        <f t="shared" si="7"/>
        <v>493.1</v>
      </c>
      <c r="K180" s="186"/>
      <c r="L180" s="186">
        <f>L181</f>
        <v>493.1</v>
      </c>
      <c r="M180" s="185"/>
      <c r="N180" s="185"/>
    </row>
    <row r="181" spans="1:14" s="86" customFormat="1" ht="12.75">
      <c r="A181" s="87" t="s">
        <v>346</v>
      </c>
      <c r="B181" s="99" t="s">
        <v>520</v>
      </c>
      <c r="C181" s="80" t="s">
        <v>14</v>
      </c>
      <c r="D181" s="80" t="s">
        <v>726</v>
      </c>
      <c r="E181" s="186">
        <f t="shared" si="6"/>
        <v>493.1</v>
      </c>
      <c r="F181" s="186"/>
      <c r="G181" s="186">
        <v>493.1</v>
      </c>
      <c r="H181" s="185"/>
      <c r="I181" s="185"/>
      <c r="J181" s="186">
        <f t="shared" si="7"/>
        <v>493.1</v>
      </c>
      <c r="K181" s="186"/>
      <c r="L181" s="186">
        <v>493.1</v>
      </c>
      <c r="M181" s="185"/>
      <c r="N181" s="185"/>
    </row>
    <row r="182" spans="1:14" ht="12.75">
      <c r="A182" s="104" t="s">
        <v>681</v>
      </c>
      <c r="B182" s="137" t="s">
        <v>281</v>
      </c>
      <c r="C182" s="79"/>
      <c r="D182" s="79"/>
      <c r="E182" s="185">
        <f t="shared" si="6"/>
        <v>528.2</v>
      </c>
      <c r="F182" s="185"/>
      <c r="G182" s="185">
        <f>G183</f>
        <v>528.2</v>
      </c>
      <c r="H182" s="185"/>
      <c r="I182" s="185"/>
      <c r="J182" s="185">
        <f t="shared" si="7"/>
        <v>450.6</v>
      </c>
      <c r="K182" s="185"/>
      <c r="L182" s="185">
        <f>L183</f>
        <v>450.6</v>
      </c>
      <c r="M182" s="185"/>
      <c r="N182" s="185"/>
    </row>
    <row r="183" spans="1:14" ht="12.75">
      <c r="A183" s="87" t="s">
        <v>682</v>
      </c>
      <c r="B183" s="108" t="s">
        <v>282</v>
      </c>
      <c r="C183" s="80"/>
      <c r="D183" s="80"/>
      <c r="E183" s="186">
        <f t="shared" si="6"/>
        <v>528.2</v>
      </c>
      <c r="F183" s="186"/>
      <c r="G183" s="186">
        <f>G184</f>
        <v>528.2</v>
      </c>
      <c r="H183" s="186"/>
      <c r="I183" s="186"/>
      <c r="J183" s="186">
        <f t="shared" si="7"/>
        <v>450.6</v>
      </c>
      <c r="K183" s="186"/>
      <c r="L183" s="186">
        <f>L184</f>
        <v>450.6</v>
      </c>
      <c r="M183" s="186"/>
      <c r="N183" s="186"/>
    </row>
    <row r="184" spans="1:14" ht="12.75">
      <c r="A184" s="87" t="s">
        <v>522</v>
      </c>
      <c r="B184" s="108" t="s">
        <v>282</v>
      </c>
      <c r="C184" s="80" t="s">
        <v>615</v>
      </c>
      <c r="D184" s="80"/>
      <c r="E184" s="186">
        <f aca="true" t="shared" si="8" ref="E184:E251">G184+H184+I184+F184</f>
        <v>528.2</v>
      </c>
      <c r="F184" s="186"/>
      <c r="G184" s="186">
        <f>G185</f>
        <v>528.2</v>
      </c>
      <c r="H184" s="186"/>
      <c r="I184" s="186"/>
      <c r="J184" s="186">
        <f aca="true" t="shared" si="9" ref="J184:J252">L184+M184+N184+K184</f>
        <v>450.6</v>
      </c>
      <c r="K184" s="186"/>
      <c r="L184" s="186">
        <f>L185</f>
        <v>450.6</v>
      </c>
      <c r="M184" s="186"/>
      <c r="N184" s="186"/>
    </row>
    <row r="185" spans="1:14" ht="12.75">
      <c r="A185" s="87" t="s">
        <v>355</v>
      </c>
      <c r="B185" s="108" t="s">
        <v>282</v>
      </c>
      <c r="C185" s="80" t="s">
        <v>615</v>
      </c>
      <c r="D185" s="80" t="s">
        <v>733</v>
      </c>
      <c r="E185" s="186">
        <f t="shared" si="8"/>
        <v>528.2</v>
      </c>
      <c r="F185" s="186"/>
      <c r="G185" s="186">
        <v>528.2</v>
      </c>
      <c r="H185" s="186"/>
      <c r="I185" s="186"/>
      <c r="J185" s="186">
        <f t="shared" si="9"/>
        <v>450.6</v>
      </c>
      <c r="K185" s="186"/>
      <c r="L185" s="186">
        <v>450.6</v>
      </c>
      <c r="M185" s="186"/>
      <c r="N185" s="186"/>
    </row>
    <row r="186" spans="1:14" s="86" customFormat="1" ht="12.75">
      <c r="A186" s="104" t="s">
        <v>683</v>
      </c>
      <c r="B186" s="137" t="s">
        <v>578</v>
      </c>
      <c r="C186" s="164"/>
      <c r="D186" s="79"/>
      <c r="E186" s="185">
        <f t="shared" si="8"/>
        <v>73</v>
      </c>
      <c r="F186" s="185"/>
      <c r="G186" s="185">
        <f>G187</f>
        <v>73</v>
      </c>
      <c r="H186" s="185"/>
      <c r="I186" s="185"/>
      <c r="J186" s="185">
        <f t="shared" si="9"/>
        <v>73</v>
      </c>
      <c r="K186" s="185"/>
      <c r="L186" s="185">
        <f>L187</f>
        <v>73</v>
      </c>
      <c r="M186" s="185"/>
      <c r="N186" s="185"/>
    </row>
    <row r="187" spans="1:14" s="86" customFormat="1" ht="12.75">
      <c r="A187" s="87" t="s">
        <v>684</v>
      </c>
      <c r="B187" s="108" t="s">
        <v>580</v>
      </c>
      <c r="C187" s="165"/>
      <c r="D187" s="80"/>
      <c r="E187" s="186">
        <f t="shared" si="8"/>
        <v>73</v>
      </c>
      <c r="F187" s="186"/>
      <c r="G187" s="186">
        <f>G188</f>
        <v>73</v>
      </c>
      <c r="H187" s="186"/>
      <c r="I187" s="186"/>
      <c r="J187" s="186">
        <f t="shared" si="9"/>
        <v>73</v>
      </c>
      <c r="K187" s="186"/>
      <c r="L187" s="186">
        <f>L188</f>
        <v>73</v>
      </c>
      <c r="M187" s="186"/>
      <c r="N187" s="186"/>
    </row>
    <row r="188" spans="1:14" s="86" customFormat="1" ht="12.75">
      <c r="A188" s="96" t="s">
        <v>775</v>
      </c>
      <c r="B188" s="108" t="s">
        <v>580</v>
      </c>
      <c r="C188" s="80" t="s">
        <v>776</v>
      </c>
      <c r="D188" s="80"/>
      <c r="E188" s="186">
        <f t="shared" si="8"/>
        <v>73</v>
      </c>
      <c r="F188" s="186"/>
      <c r="G188" s="186">
        <f>G189</f>
        <v>73</v>
      </c>
      <c r="H188" s="186"/>
      <c r="I188" s="186"/>
      <c r="J188" s="186">
        <f t="shared" si="9"/>
        <v>73</v>
      </c>
      <c r="K188" s="186"/>
      <c r="L188" s="186">
        <f>L189</f>
        <v>73</v>
      </c>
      <c r="M188" s="186"/>
      <c r="N188" s="186"/>
    </row>
    <row r="189" spans="1:14" s="86" customFormat="1" ht="12.75">
      <c r="A189" s="87" t="s">
        <v>363</v>
      </c>
      <c r="B189" s="108" t="s">
        <v>580</v>
      </c>
      <c r="C189" s="80" t="s">
        <v>776</v>
      </c>
      <c r="D189" s="80" t="s">
        <v>727</v>
      </c>
      <c r="E189" s="186">
        <f t="shared" si="8"/>
        <v>73</v>
      </c>
      <c r="F189" s="186"/>
      <c r="G189" s="186">
        <v>73</v>
      </c>
      <c r="H189" s="186"/>
      <c r="I189" s="186"/>
      <c r="J189" s="186">
        <f t="shared" si="9"/>
        <v>73</v>
      </c>
      <c r="K189" s="186"/>
      <c r="L189" s="186">
        <v>73</v>
      </c>
      <c r="M189" s="186"/>
      <c r="N189" s="186"/>
    </row>
    <row r="190" spans="1:14" ht="12.75">
      <c r="A190" s="104" t="s">
        <v>491</v>
      </c>
      <c r="B190" s="79" t="s">
        <v>626</v>
      </c>
      <c r="C190" s="79"/>
      <c r="D190" s="79"/>
      <c r="E190" s="185">
        <f t="shared" si="8"/>
        <v>120</v>
      </c>
      <c r="F190" s="185"/>
      <c r="G190" s="185">
        <f>G191</f>
        <v>120</v>
      </c>
      <c r="H190" s="185"/>
      <c r="I190" s="185"/>
      <c r="J190" s="185">
        <f t="shared" si="9"/>
        <v>126</v>
      </c>
      <c r="K190" s="185"/>
      <c r="L190" s="185">
        <f>L191</f>
        <v>126</v>
      </c>
      <c r="M190" s="185"/>
      <c r="N190" s="185"/>
    </row>
    <row r="191" spans="1:14" ht="12.75">
      <c r="A191" s="96" t="s">
        <v>492</v>
      </c>
      <c r="B191" s="80" t="s">
        <v>628</v>
      </c>
      <c r="C191" s="80"/>
      <c r="D191" s="80"/>
      <c r="E191" s="186">
        <f t="shared" si="8"/>
        <v>120</v>
      </c>
      <c r="F191" s="186"/>
      <c r="G191" s="186">
        <f>G192</f>
        <v>120</v>
      </c>
      <c r="H191" s="186"/>
      <c r="I191" s="186"/>
      <c r="J191" s="186">
        <f t="shared" si="9"/>
        <v>126</v>
      </c>
      <c r="K191" s="186"/>
      <c r="L191" s="186">
        <f>L192</f>
        <v>126</v>
      </c>
      <c r="M191" s="186"/>
      <c r="N191" s="186"/>
    </row>
    <row r="192" spans="1:14" ht="12.75">
      <c r="A192" s="96" t="s">
        <v>775</v>
      </c>
      <c r="B192" s="80" t="s">
        <v>628</v>
      </c>
      <c r="C192" s="80" t="s">
        <v>776</v>
      </c>
      <c r="D192" s="80"/>
      <c r="E192" s="186">
        <f t="shared" si="8"/>
        <v>120</v>
      </c>
      <c r="F192" s="186"/>
      <c r="G192" s="186">
        <f>G193</f>
        <v>120</v>
      </c>
      <c r="H192" s="186"/>
      <c r="I192" s="186"/>
      <c r="J192" s="186">
        <f t="shared" si="9"/>
        <v>126</v>
      </c>
      <c r="K192" s="186"/>
      <c r="L192" s="186">
        <f>L193</f>
        <v>126</v>
      </c>
      <c r="M192" s="186"/>
      <c r="N192" s="186"/>
    </row>
    <row r="193" spans="1:14" ht="12.75">
      <c r="A193" s="87" t="s">
        <v>316</v>
      </c>
      <c r="B193" s="80" t="s">
        <v>628</v>
      </c>
      <c r="C193" s="80" t="s">
        <v>776</v>
      </c>
      <c r="D193" s="80" t="s">
        <v>315</v>
      </c>
      <c r="E193" s="186">
        <f t="shared" si="8"/>
        <v>120</v>
      </c>
      <c r="F193" s="186"/>
      <c r="G193" s="186">
        <v>120</v>
      </c>
      <c r="H193" s="186"/>
      <c r="I193" s="186"/>
      <c r="J193" s="186">
        <f t="shared" si="9"/>
        <v>126</v>
      </c>
      <c r="K193" s="186"/>
      <c r="L193" s="186">
        <v>126</v>
      </c>
      <c r="M193" s="186"/>
      <c r="N193" s="186"/>
    </row>
    <row r="194" spans="1:14" s="86" customFormat="1" ht="12.75">
      <c r="A194" s="104" t="s">
        <v>581</v>
      </c>
      <c r="B194" s="138" t="s">
        <v>582</v>
      </c>
      <c r="C194" s="79"/>
      <c r="D194" s="79"/>
      <c r="E194" s="185">
        <f t="shared" si="8"/>
        <v>1</v>
      </c>
      <c r="F194" s="185"/>
      <c r="G194" s="185">
        <f>G195</f>
        <v>1</v>
      </c>
      <c r="H194" s="185"/>
      <c r="I194" s="185"/>
      <c r="J194" s="185">
        <f t="shared" si="9"/>
        <v>0</v>
      </c>
      <c r="K194" s="185"/>
      <c r="L194" s="185">
        <f>L195</f>
        <v>0</v>
      </c>
      <c r="M194" s="185"/>
      <c r="N194" s="185"/>
    </row>
    <row r="195" spans="1:14" s="86" customFormat="1" ht="12.75">
      <c r="A195" s="87" t="s">
        <v>583</v>
      </c>
      <c r="B195" s="83" t="s">
        <v>584</v>
      </c>
      <c r="C195" s="80"/>
      <c r="D195" s="80"/>
      <c r="E195" s="186">
        <f t="shared" si="8"/>
        <v>1</v>
      </c>
      <c r="F195" s="186"/>
      <c r="G195" s="186">
        <f>G196</f>
        <v>1</v>
      </c>
      <c r="H195" s="185"/>
      <c r="I195" s="185"/>
      <c r="J195" s="186">
        <f t="shared" si="9"/>
        <v>0</v>
      </c>
      <c r="K195" s="186"/>
      <c r="L195" s="186">
        <f>L196</f>
        <v>0</v>
      </c>
      <c r="M195" s="185"/>
      <c r="N195" s="185"/>
    </row>
    <row r="196" spans="1:14" s="86" customFormat="1" ht="12.75">
      <c r="A196" s="96" t="s">
        <v>775</v>
      </c>
      <c r="B196" s="83" t="s">
        <v>584</v>
      </c>
      <c r="C196" s="80" t="s">
        <v>776</v>
      </c>
      <c r="D196" s="80"/>
      <c r="E196" s="186">
        <f t="shared" si="8"/>
        <v>1</v>
      </c>
      <c r="F196" s="186"/>
      <c r="G196" s="186">
        <f>G197</f>
        <v>1</v>
      </c>
      <c r="H196" s="185"/>
      <c r="I196" s="185"/>
      <c r="J196" s="186">
        <f t="shared" si="9"/>
        <v>0</v>
      </c>
      <c r="K196" s="186"/>
      <c r="L196" s="186">
        <f>L197</f>
        <v>0</v>
      </c>
      <c r="M196" s="185"/>
      <c r="N196" s="185"/>
    </row>
    <row r="197" spans="1:14" s="86" customFormat="1" ht="12.75">
      <c r="A197" s="87" t="s">
        <v>363</v>
      </c>
      <c r="B197" s="83" t="s">
        <v>584</v>
      </c>
      <c r="C197" s="80" t="s">
        <v>776</v>
      </c>
      <c r="D197" s="80" t="s">
        <v>727</v>
      </c>
      <c r="E197" s="186">
        <f t="shared" si="8"/>
        <v>1</v>
      </c>
      <c r="F197" s="186"/>
      <c r="G197" s="186">
        <v>1</v>
      </c>
      <c r="H197" s="185"/>
      <c r="I197" s="185"/>
      <c r="J197" s="186">
        <f t="shared" si="9"/>
        <v>0</v>
      </c>
      <c r="K197" s="186"/>
      <c r="L197" s="186">
        <v>0</v>
      </c>
      <c r="M197" s="185"/>
      <c r="N197" s="185"/>
    </row>
    <row r="198" spans="1:14" s="86" customFormat="1" ht="12.75">
      <c r="A198" s="104" t="s">
        <v>117</v>
      </c>
      <c r="B198" s="79" t="s">
        <v>118</v>
      </c>
      <c r="C198" s="79"/>
      <c r="D198" s="79"/>
      <c r="E198" s="185">
        <f t="shared" si="8"/>
        <v>15</v>
      </c>
      <c r="F198" s="185"/>
      <c r="G198" s="185">
        <f>G199</f>
        <v>15</v>
      </c>
      <c r="H198" s="185"/>
      <c r="I198" s="185"/>
      <c r="J198" s="185">
        <f t="shared" si="9"/>
        <v>0</v>
      </c>
      <c r="K198" s="185"/>
      <c r="L198" s="185">
        <f>L199</f>
        <v>0</v>
      </c>
      <c r="M198" s="185"/>
      <c r="N198" s="185"/>
    </row>
    <row r="199" spans="1:14" s="86" customFormat="1" ht="12.75">
      <c r="A199" s="87" t="s">
        <v>119</v>
      </c>
      <c r="B199" s="80" t="s">
        <v>120</v>
      </c>
      <c r="C199" s="80"/>
      <c r="D199" s="80"/>
      <c r="E199" s="186">
        <f t="shared" si="8"/>
        <v>15</v>
      </c>
      <c r="F199" s="186"/>
      <c r="G199" s="186">
        <f>G200</f>
        <v>15</v>
      </c>
      <c r="H199" s="185"/>
      <c r="I199" s="185"/>
      <c r="J199" s="186">
        <f t="shared" si="9"/>
        <v>0</v>
      </c>
      <c r="K199" s="186"/>
      <c r="L199" s="186">
        <f>L200</f>
        <v>0</v>
      </c>
      <c r="M199" s="185"/>
      <c r="N199" s="185"/>
    </row>
    <row r="200" spans="1:14" s="86" customFormat="1" ht="12.75">
      <c r="A200" s="87" t="s">
        <v>775</v>
      </c>
      <c r="B200" s="80" t="s">
        <v>120</v>
      </c>
      <c r="C200" s="80" t="s">
        <v>776</v>
      </c>
      <c r="D200" s="80"/>
      <c r="E200" s="186">
        <f t="shared" si="8"/>
        <v>15</v>
      </c>
      <c r="F200" s="186"/>
      <c r="G200" s="186">
        <f>G201</f>
        <v>15</v>
      </c>
      <c r="H200" s="185"/>
      <c r="I200" s="185"/>
      <c r="J200" s="186">
        <f t="shared" si="9"/>
        <v>0</v>
      </c>
      <c r="K200" s="186"/>
      <c r="L200" s="186">
        <f>L201</f>
        <v>0</v>
      </c>
      <c r="M200" s="185"/>
      <c r="N200" s="185"/>
    </row>
    <row r="201" spans="1:14" s="86" customFormat="1" ht="25.5">
      <c r="A201" s="87" t="s">
        <v>779</v>
      </c>
      <c r="B201" s="80" t="s">
        <v>120</v>
      </c>
      <c r="C201" s="80" t="s">
        <v>776</v>
      </c>
      <c r="D201" s="80" t="s">
        <v>716</v>
      </c>
      <c r="E201" s="186">
        <f t="shared" si="8"/>
        <v>15</v>
      </c>
      <c r="F201" s="186"/>
      <c r="G201" s="186">
        <v>15</v>
      </c>
      <c r="H201" s="185"/>
      <c r="I201" s="185"/>
      <c r="J201" s="186">
        <f t="shared" si="9"/>
        <v>0</v>
      </c>
      <c r="K201" s="186"/>
      <c r="L201" s="186">
        <v>0</v>
      </c>
      <c r="M201" s="185"/>
      <c r="N201" s="185"/>
    </row>
    <row r="202" spans="1:14" s="86" customFormat="1" ht="12.75">
      <c r="A202" s="135" t="s">
        <v>104</v>
      </c>
      <c r="B202" s="79" t="s">
        <v>103</v>
      </c>
      <c r="C202" s="79"/>
      <c r="D202" s="79"/>
      <c r="E202" s="185">
        <f t="shared" si="8"/>
        <v>269.8</v>
      </c>
      <c r="F202" s="185"/>
      <c r="G202" s="185">
        <f>G203+G207+G211</f>
        <v>269.8</v>
      </c>
      <c r="H202" s="185"/>
      <c r="I202" s="185"/>
      <c r="J202" s="185">
        <f t="shared" si="9"/>
        <v>283</v>
      </c>
      <c r="K202" s="185"/>
      <c r="L202" s="185">
        <f>L203+L207+L211</f>
        <v>283</v>
      </c>
      <c r="M202" s="185"/>
      <c r="N202" s="185"/>
    </row>
    <row r="203" spans="1:14" s="86" customFormat="1" ht="25.5">
      <c r="A203" s="87" t="s">
        <v>105</v>
      </c>
      <c r="B203" s="80" t="s">
        <v>106</v>
      </c>
      <c r="C203" s="80"/>
      <c r="D203" s="80"/>
      <c r="E203" s="186">
        <f t="shared" si="8"/>
        <v>11</v>
      </c>
      <c r="F203" s="186"/>
      <c r="G203" s="186">
        <f>G204</f>
        <v>11</v>
      </c>
      <c r="H203" s="185"/>
      <c r="I203" s="185"/>
      <c r="J203" s="186">
        <f t="shared" si="9"/>
        <v>1</v>
      </c>
      <c r="K203" s="186"/>
      <c r="L203" s="186">
        <f>L204</f>
        <v>1</v>
      </c>
      <c r="M203" s="185"/>
      <c r="N203" s="185"/>
    </row>
    <row r="204" spans="1:14" s="86" customFormat="1" ht="25.5">
      <c r="A204" s="87" t="s">
        <v>107</v>
      </c>
      <c r="B204" s="80" t="s">
        <v>108</v>
      </c>
      <c r="C204" s="80"/>
      <c r="D204" s="80"/>
      <c r="E204" s="186">
        <f t="shared" si="8"/>
        <v>11</v>
      </c>
      <c r="F204" s="186"/>
      <c r="G204" s="186">
        <f>G205</f>
        <v>11</v>
      </c>
      <c r="H204" s="185"/>
      <c r="I204" s="185"/>
      <c r="J204" s="186">
        <f t="shared" si="9"/>
        <v>1</v>
      </c>
      <c r="K204" s="186"/>
      <c r="L204" s="186">
        <f>L205</f>
        <v>1</v>
      </c>
      <c r="M204" s="185"/>
      <c r="N204" s="185"/>
    </row>
    <row r="205" spans="1:14" s="86" customFormat="1" ht="12.75">
      <c r="A205" s="87" t="s">
        <v>13</v>
      </c>
      <c r="B205" s="80" t="s">
        <v>108</v>
      </c>
      <c r="C205" s="80" t="s">
        <v>14</v>
      </c>
      <c r="D205" s="80"/>
      <c r="E205" s="186">
        <f t="shared" si="8"/>
        <v>11</v>
      </c>
      <c r="F205" s="186"/>
      <c r="G205" s="186">
        <f>G206</f>
        <v>11</v>
      </c>
      <c r="H205" s="185"/>
      <c r="I205" s="185"/>
      <c r="J205" s="186">
        <f t="shared" si="9"/>
        <v>1</v>
      </c>
      <c r="K205" s="186"/>
      <c r="L205" s="186">
        <f>L206</f>
        <v>1</v>
      </c>
      <c r="M205" s="185"/>
      <c r="N205" s="185"/>
    </row>
    <row r="206" spans="1:14" s="86" customFormat="1" ht="12.75">
      <c r="A206" s="87" t="s">
        <v>349</v>
      </c>
      <c r="B206" s="80" t="s">
        <v>108</v>
      </c>
      <c r="C206" s="80" t="s">
        <v>14</v>
      </c>
      <c r="D206" s="80" t="s">
        <v>730</v>
      </c>
      <c r="E206" s="186">
        <f t="shared" si="8"/>
        <v>11</v>
      </c>
      <c r="F206" s="186"/>
      <c r="G206" s="186">
        <v>11</v>
      </c>
      <c r="H206" s="185"/>
      <c r="I206" s="185"/>
      <c r="J206" s="186">
        <f t="shared" si="9"/>
        <v>1</v>
      </c>
      <c r="K206" s="186"/>
      <c r="L206" s="186">
        <v>1</v>
      </c>
      <c r="M206" s="185"/>
      <c r="N206" s="185"/>
    </row>
    <row r="207" spans="1:14" s="86" customFormat="1" ht="25.5">
      <c r="A207" s="87" t="s">
        <v>110</v>
      </c>
      <c r="B207" s="80" t="s">
        <v>109</v>
      </c>
      <c r="C207" s="80"/>
      <c r="D207" s="80"/>
      <c r="E207" s="186">
        <f t="shared" si="8"/>
        <v>130</v>
      </c>
      <c r="F207" s="186"/>
      <c r="G207" s="186">
        <f>G208</f>
        <v>130</v>
      </c>
      <c r="H207" s="185"/>
      <c r="I207" s="185"/>
      <c r="J207" s="186">
        <f t="shared" si="9"/>
        <v>135</v>
      </c>
      <c r="K207" s="186"/>
      <c r="L207" s="186">
        <f>L208</f>
        <v>135</v>
      </c>
      <c r="M207" s="185"/>
      <c r="N207" s="185"/>
    </row>
    <row r="208" spans="1:14" s="86" customFormat="1" ht="25.5">
      <c r="A208" s="87" t="s">
        <v>112</v>
      </c>
      <c r="B208" s="80" t="s">
        <v>111</v>
      </c>
      <c r="C208" s="80"/>
      <c r="D208" s="80"/>
      <c r="E208" s="186">
        <f t="shared" si="8"/>
        <v>130</v>
      </c>
      <c r="F208" s="186"/>
      <c r="G208" s="186">
        <f>G209</f>
        <v>130</v>
      </c>
      <c r="H208" s="185"/>
      <c r="I208" s="185"/>
      <c r="J208" s="186">
        <f t="shared" si="9"/>
        <v>135</v>
      </c>
      <c r="K208" s="186"/>
      <c r="L208" s="186">
        <f>L209</f>
        <v>135</v>
      </c>
      <c r="M208" s="185"/>
      <c r="N208" s="185"/>
    </row>
    <row r="209" spans="1:14" s="86" customFormat="1" ht="12.75">
      <c r="A209" s="87" t="s">
        <v>13</v>
      </c>
      <c r="B209" s="80" t="s">
        <v>111</v>
      </c>
      <c r="C209" s="80" t="s">
        <v>14</v>
      </c>
      <c r="D209" s="80"/>
      <c r="E209" s="186">
        <f t="shared" si="8"/>
        <v>130</v>
      </c>
      <c r="F209" s="186"/>
      <c r="G209" s="186">
        <f>G210</f>
        <v>130</v>
      </c>
      <c r="H209" s="185"/>
      <c r="I209" s="185"/>
      <c r="J209" s="186">
        <f t="shared" si="9"/>
        <v>135</v>
      </c>
      <c r="K209" s="186"/>
      <c r="L209" s="186">
        <f>L210</f>
        <v>135</v>
      </c>
      <c r="M209" s="185"/>
      <c r="N209" s="185"/>
    </row>
    <row r="210" spans="1:14" s="86" customFormat="1" ht="12.75">
      <c r="A210" s="87" t="s">
        <v>349</v>
      </c>
      <c r="B210" s="80" t="s">
        <v>111</v>
      </c>
      <c r="C210" s="80" t="s">
        <v>14</v>
      </c>
      <c r="D210" s="80" t="s">
        <v>730</v>
      </c>
      <c r="E210" s="186">
        <f t="shared" si="8"/>
        <v>130</v>
      </c>
      <c r="F210" s="186"/>
      <c r="G210" s="186">
        <v>130</v>
      </c>
      <c r="H210" s="185"/>
      <c r="I210" s="185"/>
      <c r="J210" s="186">
        <f t="shared" si="9"/>
        <v>135</v>
      </c>
      <c r="K210" s="186"/>
      <c r="L210" s="186">
        <v>135</v>
      </c>
      <c r="M210" s="185"/>
      <c r="N210" s="185"/>
    </row>
    <row r="211" spans="1:14" s="86" customFormat="1" ht="25.5">
      <c r="A211" s="87" t="s">
        <v>115</v>
      </c>
      <c r="B211" s="80" t="s">
        <v>113</v>
      </c>
      <c r="C211" s="80"/>
      <c r="D211" s="80"/>
      <c r="E211" s="186">
        <f t="shared" si="8"/>
        <v>128.8</v>
      </c>
      <c r="F211" s="186"/>
      <c r="G211" s="186">
        <f>G212</f>
        <v>128.8</v>
      </c>
      <c r="H211" s="185"/>
      <c r="I211" s="185"/>
      <c r="J211" s="186">
        <f t="shared" si="9"/>
        <v>147</v>
      </c>
      <c r="K211" s="186"/>
      <c r="L211" s="186">
        <f>L212</f>
        <v>147</v>
      </c>
      <c r="M211" s="185"/>
      <c r="N211" s="185"/>
    </row>
    <row r="212" spans="1:14" s="86" customFormat="1" ht="25.5">
      <c r="A212" s="87" t="s">
        <v>116</v>
      </c>
      <c r="B212" s="80" t="s">
        <v>114</v>
      </c>
      <c r="C212" s="80"/>
      <c r="D212" s="80"/>
      <c r="E212" s="186">
        <f t="shared" si="8"/>
        <v>128.8</v>
      </c>
      <c r="F212" s="186"/>
      <c r="G212" s="186">
        <f>G213</f>
        <v>128.8</v>
      </c>
      <c r="H212" s="185"/>
      <c r="I212" s="185"/>
      <c r="J212" s="186">
        <f t="shared" si="9"/>
        <v>147</v>
      </c>
      <c r="K212" s="186"/>
      <c r="L212" s="186">
        <f>L213</f>
        <v>147</v>
      </c>
      <c r="M212" s="185"/>
      <c r="N212" s="185"/>
    </row>
    <row r="213" spans="1:14" s="86" customFormat="1" ht="12.75">
      <c r="A213" s="87" t="s">
        <v>13</v>
      </c>
      <c r="B213" s="80" t="s">
        <v>114</v>
      </c>
      <c r="C213" s="80" t="s">
        <v>14</v>
      </c>
      <c r="D213" s="80"/>
      <c r="E213" s="186">
        <f t="shared" si="8"/>
        <v>128.8</v>
      </c>
      <c r="F213" s="186"/>
      <c r="G213" s="186">
        <f>G214</f>
        <v>128.8</v>
      </c>
      <c r="H213" s="185"/>
      <c r="I213" s="185"/>
      <c r="J213" s="186">
        <f t="shared" si="9"/>
        <v>147</v>
      </c>
      <c r="K213" s="186"/>
      <c r="L213" s="186">
        <f>L214</f>
        <v>147</v>
      </c>
      <c r="M213" s="185"/>
      <c r="N213" s="185"/>
    </row>
    <row r="214" spans="1:14" s="86" customFormat="1" ht="12.75">
      <c r="A214" s="87" t="s">
        <v>346</v>
      </c>
      <c r="B214" s="80" t="s">
        <v>114</v>
      </c>
      <c r="C214" s="80" t="s">
        <v>14</v>
      </c>
      <c r="D214" s="80" t="s">
        <v>726</v>
      </c>
      <c r="E214" s="186">
        <f t="shared" si="8"/>
        <v>128.8</v>
      </c>
      <c r="F214" s="186"/>
      <c r="G214" s="186">
        <v>128.8</v>
      </c>
      <c r="H214" s="185"/>
      <c r="I214" s="185"/>
      <c r="J214" s="186">
        <f t="shared" si="9"/>
        <v>147</v>
      </c>
      <c r="K214" s="186"/>
      <c r="L214" s="186">
        <v>147</v>
      </c>
      <c r="M214" s="185"/>
      <c r="N214" s="185"/>
    </row>
    <row r="215" spans="1:14" s="86" customFormat="1" ht="12.75">
      <c r="A215" s="104" t="s">
        <v>513</v>
      </c>
      <c r="B215" s="79" t="s">
        <v>11</v>
      </c>
      <c r="C215" s="79"/>
      <c r="D215" s="79"/>
      <c r="E215" s="185">
        <f t="shared" si="8"/>
        <v>55</v>
      </c>
      <c r="F215" s="185"/>
      <c r="G215" s="185">
        <f>G216</f>
        <v>55</v>
      </c>
      <c r="H215" s="185"/>
      <c r="I215" s="185"/>
      <c r="J215" s="185">
        <f t="shared" si="9"/>
        <v>55</v>
      </c>
      <c r="K215" s="185"/>
      <c r="L215" s="185">
        <f>L216</f>
        <v>55</v>
      </c>
      <c r="M215" s="185"/>
      <c r="N215" s="185"/>
    </row>
    <row r="216" spans="1:14" ht="12.75">
      <c r="A216" s="87" t="s">
        <v>514</v>
      </c>
      <c r="B216" s="80" t="s">
        <v>12</v>
      </c>
      <c r="C216" s="80"/>
      <c r="D216" s="80"/>
      <c r="E216" s="186">
        <f t="shared" si="8"/>
        <v>55</v>
      </c>
      <c r="F216" s="186"/>
      <c r="G216" s="186">
        <f>G217</f>
        <v>55</v>
      </c>
      <c r="H216" s="186"/>
      <c r="I216" s="186"/>
      <c r="J216" s="186">
        <f t="shared" si="9"/>
        <v>55</v>
      </c>
      <c r="K216" s="186"/>
      <c r="L216" s="186">
        <f>L217</f>
        <v>55</v>
      </c>
      <c r="M216" s="186"/>
      <c r="N216" s="186"/>
    </row>
    <row r="217" spans="1:14" ht="12.75">
      <c r="A217" s="87" t="s">
        <v>13</v>
      </c>
      <c r="B217" s="80" t="s">
        <v>12</v>
      </c>
      <c r="C217" s="80" t="s">
        <v>14</v>
      </c>
      <c r="D217" s="80"/>
      <c r="E217" s="186">
        <f t="shared" si="8"/>
        <v>55</v>
      </c>
      <c r="F217" s="186"/>
      <c r="G217" s="186">
        <f>G218</f>
        <v>55</v>
      </c>
      <c r="H217" s="186"/>
      <c r="I217" s="186"/>
      <c r="J217" s="186">
        <f t="shared" si="9"/>
        <v>55</v>
      </c>
      <c r="K217" s="186"/>
      <c r="L217" s="186">
        <f>L218</f>
        <v>55</v>
      </c>
      <c r="M217" s="186"/>
      <c r="N217" s="186"/>
    </row>
    <row r="218" spans="1:14" ht="12.75">
      <c r="A218" s="87" t="s">
        <v>695</v>
      </c>
      <c r="B218" s="80" t="s">
        <v>12</v>
      </c>
      <c r="C218" s="80" t="s">
        <v>14</v>
      </c>
      <c r="D218" s="80" t="s">
        <v>694</v>
      </c>
      <c r="E218" s="186">
        <f t="shared" si="8"/>
        <v>55</v>
      </c>
      <c r="F218" s="186"/>
      <c r="G218" s="186">
        <v>55</v>
      </c>
      <c r="H218" s="186"/>
      <c r="I218" s="186"/>
      <c r="J218" s="186">
        <f t="shared" si="9"/>
        <v>55</v>
      </c>
      <c r="K218" s="186"/>
      <c r="L218" s="186">
        <v>55</v>
      </c>
      <c r="M218" s="186"/>
      <c r="N218" s="186"/>
    </row>
    <row r="219" spans="1:14" s="86" customFormat="1" ht="12.75">
      <c r="A219" s="104" t="s">
        <v>685</v>
      </c>
      <c r="B219" s="137" t="s">
        <v>590</v>
      </c>
      <c r="C219" s="164"/>
      <c r="D219" s="79"/>
      <c r="E219" s="185">
        <f t="shared" si="8"/>
        <v>180.5</v>
      </c>
      <c r="F219" s="185"/>
      <c r="G219" s="185">
        <f>G220+G224+G236+G228</f>
        <v>180.5</v>
      </c>
      <c r="H219" s="185"/>
      <c r="I219" s="185"/>
      <c r="J219" s="185">
        <f t="shared" si="9"/>
        <v>180.5</v>
      </c>
      <c r="K219" s="185"/>
      <c r="L219" s="185">
        <f>L220+L224+L236+L228</f>
        <v>180.5</v>
      </c>
      <c r="M219" s="185"/>
      <c r="N219" s="185"/>
    </row>
    <row r="220" spans="1:14" s="86" customFormat="1" ht="25.5">
      <c r="A220" s="87" t="s">
        <v>686</v>
      </c>
      <c r="B220" s="108" t="s">
        <v>592</v>
      </c>
      <c r="C220" s="165"/>
      <c r="D220" s="80"/>
      <c r="E220" s="186">
        <f t="shared" si="8"/>
        <v>35.5</v>
      </c>
      <c r="F220" s="186"/>
      <c r="G220" s="186">
        <f>G221</f>
        <v>35.5</v>
      </c>
      <c r="H220" s="185"/>
      <c r="I220" s="185"/>
      <c r="J220" s="186">
        <f t="shared" si="9"/>
        <v>35.5</v>
      </c>
      <c r="K220" s="186"/>
      <c r="L220" s="186">
        <f>L221</f>
        <v>35.5</v>
      </c>
      <c r="M220" s="185"/>
      <c r="N220" s="185"/>
    </row>
    <row r="221" spans="1:14" ht="25.5">
      <c r="A221" s="87" t="s">
        <v>687</v>
      </c>
      <c r="B221" s="108" t="s">
        <v>594</v>
      </c>
      <c r="C221" s="84"/>
      <c r="D221" s="80"/>
      <c r="E221" s="186">
        <f t="shared" si="8"/>
        <v>35.5</v>
      </c>
      <c r="F221" s="186"/>
      <c r="G221" s="186">
        <f>G222</f>
        <v>35.5</v>
      </c>
      <c r="H221" s="186"/>
      <c r="I221" s="186"/>
      <c r="J221" s="186">
        <f t="shared" si="9"/>
        <v>35.5</v>
      </c>
      <c r="K221" s="186"/>
      <c r="L221" s="186">
        <f>L222</f>
        <v>35.5</v>
      </c>
      <c r="M221" s="186"/>
      <c r="N221" s="186"/>
    </row>
    <row r="222" spans="1:14" ht="12.75">
      <c r="A222" s="96" t="s">
        <v>775</v>
      </c>
      <c r="B222" s="108" t="s">
        <v>594</v>
      </c>
      <c r="C222" s="80" t="s">
        <v>776</v>
      </c>
      <c r="D222" s="80"/>
      <c r="E222" s="186">
        <f t="shared" si="8"/>
        <v>35.5</v>
      </c>
      <c r="F222" s="186"/>
      <c r="G222" s="186">
        <f>G223</f>
        <v>35.5</v>
      </c>
      <c r="H222" s="186"/>
      <c r="I222" s="186"/>
      <c r="J222" s="186">
        <f t="shared" si="9"/>
        <v>35.5</v>
      </c>
      <c r="K222" s="186"/>
      <c r="L222" s="186">
        <f>L223</f>
        <v>35.5</v>
      </c>
      <c r="M222" s="186"/>
      <c r="N222" s="186"/>
    </row>
    <row r="223" spans="1:14" ht="12.75">
      <c r="A223" s="87" t="s">
        <v>363</v>
      </c>
      <c r="B223" s="108" t="s">
        <v>594</v>
      </c>
      <c r="C223" s="80" t="s">
        <v>776</v>
      </c>
      <c r="D223" s="80" t="s">
        <v>727</v>
      </c>
      <c r="E223" s="186">
        <f t="shared" si="8"/>
        <v>35.5</v>
      </c>
      <c r="F223" s="186"/>
      <c r="G223" s="186">
        <v>35.5</v>
      </c>
      <c r="H223" s="186"/>
      <c r="I223" s="186"/>
      <c r="J223" s="186">
        <f t="shared" si="9"/>
        <v>35.5</v>
      </c>
      <c r="K223" s="186"/>
      <c r="L223" s="186">
        <v>35.5</v>
      </c>
      <c r="M223" s="186"/>
      <c r="N223" s="186"/>
    </row>
    <row r="224" spans="1:14" ht="25.5">
      <c r="A224" s="87" t="s">
        <v>688</v>
      </c>
      <c r="B224" s="108" t="s">
        <v>596</v>
      </c>
      <c r="C224" s="80"/>
      <c r="D224" s="80"/>
      <c r="E224" s="186">
        <f t="shared" si="8"/>
        <v>18</v>
      </c>
      <c r="F224" s="186"/>
      <c r="G224" s="186">
        <f>G225</f>
        <v>18</v>
      </c>
      <c r="H224" s="186"/>
      <c r="I224" s="186"/>
      <c r="J224" s="186">
        <f t="shared" si="9"/>
        <v>18</v>
      </c>
      <c r="K224" s="186"/>
      <c r="L224" s="186">
        <f>L225</f>
        <v>18</v>
      </c>
      <c r="M224" s="186"/>
      <c r="N224" s="186"/>
    </row>
    <row r="225" spans="1:14" ht="25.5">
      <c r="A225" s="87" t="s">
        <v>689</v>
      </c>
      <c r="B225" s="108" t="s">
        <v>598</v>
      </c>
      <c r="C225" s="80"/>
      <c r="D225" s="80"/>
      <c r="E225" s="186">
        <f t="shared" si="8"/>
        <v>18</v>
      </c>
      <c r="F225" s="186"/>
      <c r="G225" s="186">
        <f>G226</f>
        <v>18</v>
      </c>
      <c r="H225" s="186"/>
      <c r="I225" s="186"/>
      <c r="J225" s="186">
        <f t="shared" si="9"/>
        <v>18</v>
      </c>
      <c r="K225" s="186"/>
      <c r="L225" s="186">
        <f>L226</f>
        <v>18</v>
      </c>
      <c r="M225" s="186"/>
      <c r="N225" s="186"/>
    </row>
    <row r="226" spans="1:14" ht="12.75">
      <c r="A226" s="96" t="s">
        <v>775</v>
      </c>
      <c r="B226" s="108" t="s">
        <v>598</v>
      </c>
      <c r="C226" s="80" t="s">
        <v>776</v>
      </c>
      <c r="D226" s="80"/>
      <c r="E226" s="186">
        <f t="shared" si="8"/>
        <v>18</v>
      </c>
      <c r="F226" s="186"/>
      <c r="G226" s="186">
        <f>G227</f>
        <v>18</v>
      </c>
      <c r="H226" s="186"/>
      <c r="I226" s="186"/>
      <c r="J226" s="186">
        <f t="shared" si="9"/>
        <v>18</v>
      </c>
      <c r="K226" s="186"/>
      <c r="L226" s="186">
        <f>L227</f>
        <v>18</v>
      </c>
      <c r="M226" s="186"/>
      <c r="N226" s="186"/>
    </row>
    <row r="227" spans="1:14" ht="12.75">
      <c r="A227" s="87" t="s">
        <v>363</v>
      </c>
      <c r="B227" s="108" t="s">
        <v>598</v>
      </c>
      <c r="C227" s="80" t="s">
        <v>776</v>
      </c>
      <c r="D227" s="80" t="s">
        <v>727</v>
      </c>
      <c r="E227" s="186">
        <f t="shared" si="8"/>
        <v>18</v>
      </c>
      <c r="F227" s="186"/>
      <c r="G227" s="186">
        <v>18</v>
      </c>
      <c r="H227" s="186"/>
      <c r="I227" s="186"/>
      <c r="J227" s="186">
        <f t="shared" si="9"/>
        <v>18</v>
      </c>
      <c r="K227" s="186"/>
      <c r="L227" s="186">
        <v>18</v>
      </c>
      <c r="M227" s="186"/>
      <c r="N227" s="186"/>
    </row>
    <row r="228" spans="1:14" ht="12.75">
      <c r="A228" s="87" t="s">
        <v>248</v>
      </c>
      <c r="B228" s="108" t="s">
        <v>617</v>
      </c>
      <c r="C228" s="80"/>
      <c r="D228" s="80"/>
      <c r="E228" s="186">
        <f t="shared" si="8"/>
        <v>115.5</v>
      </c>
      <c r="F228" s="186"/>
      <c r="G228" s="186">
        <f>G229</f>
        <v>115.5</v>
      </c>
      <c r="H228" s="186"/>
      <c r="I228" s="186"/>
      <c r="J228" s="186">
        <f t="shared" si="9"/>
        <v>115.5</v>
      </c>
      <c r="K228" s="186"/>
      <c r="L228" s="186">
        <f>L229</f>
        <v>115.5</v>
      </c>
      <c r="M228" s="186"/>
      <c r="N228" s="186"/>
    </row>
    <row r="229" spans="1:14" ht="25.5">
      <c r="A229" s="87" t="s">
        <v>249</v>
      </c>
      <c r="B229" s="108" t="s">
        <v>618</v>
      </c>
      <c r="C229" s="80"/>
      <c r="D229" s="80"/>
      <c r="E229" s="186">
        <f t="shared" si="8"/>
        <v>115.5</v>
      </c>
      <c r="F229" s="186"/>
      <c r="G229" s="186">
        <f>G230+G232+G234</f>
        <v>115.5</v>
      </c>
      <c r="H229" s="186"/>
      <c r="I229" s="186"/>
      <c r="J229" s="186">
        <f t="shared" si="9"/>
        <v>115.5</v>
      </c>
      <c r="K229" s="186"/>
      <c r="L229" s="186">
        <f>L230+L232+L234</f>
        <v>115.5</v>
      </c>
      <c r="M229" s="186"/>
      <c r="N229" s="186"/>
    </row>
    <row r="230" spans="1:14" ht="12.75">
      <c r="A230" s="96" t="s">
        <v>775</v>
      </c>
      <c r="B230" s="108" t="s">
        <v>618</v>
      </c>
      <c r="C230" s="80" t="s">
        <v>776</v>
      </c>
      <c r="D230" s="80"/>
      <c r="E230" s="186">
        <f t="shared" si="8"/>
        <v>38.5</v>
      </c>
      <c r="F230" s="186"/>
      <c r="G230" s="186">
        <f>G231</f>
        <v>38.5</v>
      </c>
      <c r="H230" s="186"/>
      <c r="I230" s="186"/>
      <c r="J230" s="186">
        <f t="shared" si="9"/>
        <v>38.5</v>
      </c>
      <c r="K230" s="186"/>
      <c r="L230" s="186">
        <f>L231</f>
        <v>38.5</v>
      </c>
      <c r="M230" s="186"/>
      <c r="N230" s="186"/>
    </row>
    <row r="231" spans="1:14" ht="12.75">
      <c r="A231" s="87" t="s">
        <v>355</v>
      </c>
      <c r="B231" s="108" t="s">
        <v>618</v>
      </c>
      <c r="C231" s="80" t="s">
        <v>776</v>
      </c>
      <c r="D231" s="80" t="s">
        <v>733</v>
      </c>
      <c r="E231" s="186">
        <f t="shared" si="8"/>
        <v>38.5</v>
      </c>
      <c r="F231" s="186"/>
      <c r="G231" s="186">
        <v>38.5</v>
      </c>
      <c r="H231" s="186"/>
      <c r="I231" s="186"/>
      <c r="J231" s="186">
        <f t="shared" si="9"/>
        <v>38.5</v>
      </c>
      <c r="K231" s="186"/>
      <c r="L231" s="186">
        <v>38.5</v>
      </c>
      <c r="M231" s="186"/>
      <c r="N231" s="186"/>
    </row>
    <row r="232" spans="1:14" ht="12.75">
      <c r="A232" s="96" t="s">
        <v>522</v>
      </c>
      <c r="B232" s="108" t="s">
        <v>618</v>
      </c>
      <c r="C232" s="80" t="s">
        <v>615</v>
      </c>
      <c r="D232" s="80"/>
      <c r="E232" s="186">
        <f t="shared" si="8"/>
        <v>47</v>
      </c>
      <c r="F232" s="186"/>
      <c r="G232" s="186">
        <f>G233</f>
        <v>47</v>
      </c>
      <c r="H232" s="186"/>
      <c r="I232" s="186"/>
      <c r="J232" s="186">
        <f t="shared" si="9"/>
        <v>47</v>
      </c>
      <c r="K232" s="186"/>
      <c r="L232" s="186">
        <f>L233</f>
        <v>47</v>
      </c>
      <c r="M232" s="186"/>
      <c r="N232" s="186"/>
    </row>
    <row r="233" spans="1:14" ht="12.75">
      <c r="A233" s="87" t="s">
        <v>355</v>
      </c>
      <c r="B233" s="108" t="s">
        <v>618</v>
      </c>
      <c r="C233" s="80" t="s">
        <v>615</v>
      </c>
      <c r="D233" s="80" t="s">
        <v>733</v>
      </c>
      <c r="E233" s="186">
        <f t="shared" si="8"/>
        <v>47</v>
      </c>
      <c r="F233" s="186"/>
      <c r="G233" s="186">
        <v>47</v>
      </c>
      <c r="H233" s="186"/>
      <c r="I233" s="186"/>
      <c r="J233" s="186">
        <f t="shared" si="9"/>
        <v>47</v>
      </c>
      <c r="K233" s="186"/>
      <c r="L233" s="186">
        <v>47</v>
      </c>
      <c r="M233" s="186"/>
      <c r="N233" s="186"/>
    </row>
    <row r="234" spans="1:14" ht="12.75">
      <c r="A234" s="87" t="s">
        <v>13</v>
      </c>
      <c r="B234" s="108" t="s">
        <v>618</v>
      </c>
      <c r="C234" s="80" t="s">
        <v>14</v>
      </c>
      <c r="D234" s="80"/>
      <c r="E234" s="186">
        <f t="shared" si="8"/>
        <v>30</v>
      </c>
      <c r="F234" s="186"/>
      <c r="G234" s="186">
        <f>G235</f>
        <v>30</v>
      </c>
      <c r="H234" s="186"/>
      <c r="I234" s="186"/>
      <c r="J234" s="186">
        <f t="shared" si="9"/>
        <v>30</v>
      </c>
      <c r="K234" s="186"/>
      <c r="L234" s="186">
        <f>L235</f>
        <v>30</v>
      </c>
      <c r="M234" s="186"/>
      <c r="N234" s="186"/>
    </row>
    <row r="235" spans="1:14" ht="12.75">
      <c r="A235" s="87" t="s">
        <v>355</v>
      </c>
      <c r="B235" s="108" t="s">
        <v>618</v>
      </c>
      <c r="C235" s="80" t="s">
        <v>14</v>
      </c>
      <c r="D235" s="80" t="s">
        <v>733</v>
      </c>
      <c r="E235" s="186">
        <f t="shared" si="8"/>
        <v>30</v>
      </c>
      <c r="F235" s="186"/>
      <c r="G235" s="186">
        <v>30</v>
      </c>
      <c r="H235" s="186"/>
      <c r="I235" s="186"/>
      <c r="J235" s="186">
        <f t="shared" si="9"/>
        <v>30</v>
      </c>
      <c r="K235" s="186"/>
      <c r="L235" s="186">
        <v>30</v>
      </c>
      <c r="M235" s="186"/>
      <c r="N235" s="186"/>
    </row>
    <row r="236" spans="1:14" ht="25.5">
      <c r="A236" s="87" t="s">
        <v>250</v>
      </c>
      <c r="B236" s="108" t="s">
        <v>600</v>
      </c>
      <c r="C236" s="80"/>
      <c r="D236" s="80"/>
      <c r="E236" s="186">
        <f t="shared" si="8"/>
        <v>11.5</v>
      </c>
      <c r="F236" s="186"/>
      <c r="G236" s="186">
        <f>G237</f>
        <v>11.5</v>
      </c>
      <c r="H236" s="186"/>
      <c r="I236" s="186"/>
      <c r="J236" s="186">
        <f t="shared" si="9"/>
        <v>11.5</v>
      </c>
      <c r="K236" s="186"/>
      <c r="L236" s="186">
        <f>L237</f>
        <v>11.5</v>
      </c>
      <c r="M236" s="186"/>
      <c r="N236" s="186"/>
    </row>
    <row r="237" spans="1:14" ht="25.5">
      <c r="A237" s="87" t="s">
        <v>251</v>
      </c>
      <c r="B237" s="108" t="s">
        <v>610</v>
      </c>
      <c r="C237" s="80"/>
      <c r="D237" s="80"/>
      <c r="E237" s="186">
        <f t="shared" si="8"/>
        <v>11.5</v>
      </c>
      <c r="F237" s="186"/>
      <c r="G237" s="186">
        <f>G238</f>
        <v>11.5</v>
      </c>
      <c r="H237" s="186"/>
      <c r="I237" s="186"/>
      <c r="J237" s="186">
        <f t="shared" si="9"/>
        <v>11.5</v>
      </c>
      <c r="K237" s="186"/>
      <c r="L237" s="186">
        <f>L238</f>
        <v>11.5</v>
      </c>
      <c r="M237" s="186"/>
      <c r="N237" s="186"/>
    </row>
    <row r="238" spans="1:14" ht="12.75">
      <c r="A238" s="96" t="s">
        <v>775</v>
      </c>
      <c r="B238" s="108" t="s">
        <v>610</v>
      </c>
      <c r="C238" s="80" t="s">
        <v>776</v>
      </c>
      <c r="D238" s="80"/>
      <c r="E238" s="186">
        <f t="shared" si="8"/>
        <v>11.5</v>
      </c>
      <c r="F238" s="186"/>
      <c r="G238" s="186">
        <f>G239</f>
        <v>11.5</v>
      </c>
      <c r="H238" s="186"/>
      <c r="I238" s="186"/>
      <c r="J238" s="186">
        <f t="shared" si="9"/>
        <v>11.5</v>
      </c>
      <c r="K238" s="186"/>
      <c r="L238" s="186">
        <f>L239</f>
        <v>11.5</v>
      </c>
      <c r="M238" s="186"/>
      <c r="N238" s="186"/>
    </row>
    <row r="239" spans="1:14" ht="12.75">
      <c r="A239" s="87" t="s">
        <v>363</v>
      </c>
      <c r="B239" s="108" t="s">
        <v>610</v>
      </c>
      <c r="C239" s="80" t="s">
        <v>776</v>
      </c>
      <c r="D239" s="80" t="s">
        <v>727</v>
      </c>
      <c r="E239" s="186">
        <f t="shared" si="8"/>
        <v>11.5</v>
      </c>
      <c r="F239" s="186"/>
      <c r="G239" s="186">
        <v>11.5</v>
      </c>
      <c r="H239" s="186"/>
      <c r="I239" s="186"/>
      <c r="J239" s="186">
        <f t="shared" si="9"/>
        <v>11.5</v>
      </c>
      <c r="K239" s="186"/>
      <c r="L239" s="186">
        <v>11.5</v>
      </c>
      <c r="M239" s="186"/>
      <c r="N239" s="186"/>
    </row>
    <row r="240" spans="1:14" s="86" customFormat="1" ht="12.75">
      <c r="A240" s="104" t="s">
        <v>585</v>
      </c>
      <c r="B240" s="79" t="s">
        <v>586</v>
      </c>
      <c r="C240" s="79"/>
      <c r="D240" s="79"/>
      <c r="E240" s="185">
        <f t="shared" si="8"/>
        <v>1260.1000000000001</v>
      </c>
      <c r="F240" s="185"/>
      <c r="G240" s="185">
        <f>G241</f>
        <v>1260.1000000000001</v>
      </c>
      <c r="H240" s="185"/>
      <c r="I240" s="185"/>
      <c r="J240" s="185">
        <f t="shared" si="9"/>
        <v>1298.5</v>
      </c>
      <c r="K240" s="185"/>
      <c r="L240" s="185">
        <f>L241</f>
        <v>1298.5</v>
      </c>
      <c r="M240" s="185"/>
      <c r="N240" s="185"/>
    </row>
    <row r="241" spans="1:14" s="86" customFormat="1" ht="12.75">
      <c r="A241" s="87" t="s">
        <v>587</v>
      </c>
      <c r="B241" s="80" t="s">
        <v>588</v>
      </c>
      <c r="C241" s="79"/>
      <c r="D241" s="80"/>
      <c r="E241" s="186">
        <f t="shared" si="8"/>
        <v>1260.1000000000001</v>
      </c>
      <c r="F241" s="186"/>
      <c r="G241" s="186">
        <f>G242+G244+G246</f>
        <v>1260.1000000000001</v>
      </c>
      <c r="H241" s="186"/>
      <c r="I241" s="186"/>
      <c r="J241" s="186">
        <f t="shared" si="9"/>
        <v>1298.5</v>
      </c>
      <c r="K241" s="186"/>
      <c r="L241" s="186">
        <f>L242+L244+L246</f>
        <v>1298.5</v>
      </c>
      <c r="M241" s="186"/>
      <c r="N241" s="186"/>
    </row>
    <row r="242" spans="1:14" s="86" customFormat="1" ht="12.75">
      <c r="A242" s="96" t="s">
        <v>775</v>
      </c>
      <c r="B242" s="80" t="s">
        <v>588</v>
      </c>
      <c r="C242" s="80" t="s">
        <v>776</v>
      </c>
      <c r="D242" s="80"/>
      <c r="E242" s="186">
        <f t="shared" si="8"/>
        <v>25.7</v>
      </c>
      <c r="F242" s="186"/>
      <c r="G242" s="186">
        <f>G243</f>
        <v>25.7</v>
      </c>
      <c r="H242" s="186"/>
      <c r="I242" s="186"/>
      <c r="J242" s="186">
        <f t="shared" si="9"/>
        <v>30.8</v>
      </c>
      <c r="K242" s="186"/>
      <c r="L242" s="186">
        <f>L243</f>
        <v>30.8</v>
      </c>
      <c r="M242" s="186"/>
      <c r="N242" s="186"/>
    </row>
    <row r="243" spans="1:14" s="86" customFormat="1" ht="12.75">
      <c r="A243" s="87" t="s">
        <v>363</v>
      </c>
      <c r="B243" s="80" t="s">
        <v>588</v>
      </c>
      <c r="C243" s="80" t="s">
        <v>776</v>
      </c>
      <c r="D243" s="80" t="s">
        <v>727</v>
      </c>
      <c r="E243" s="186">
        <f t="shared" si="8"/>
        <v>25.7</v>
      </c>
      <c r="F243" s="186"/>
      <c r="G243" s="186">
        <v>25.7</v>
      </c>
      <c r="H243" s="186"/>
      <c r="I243" s="186"/>
      <c r="J243" s="186">
        <f t="shared" si="9"/>
        <v>30.8</v>
      </c>
      <c r="K243" s="186"/>
      <c r="L243" s="186">
        <v>30.8</v>
      </c>
      <c r="M243" s="186"/>
      <c r="N243" s="186"/>
    </row>
    <row r="244" spans="1:14" s="86" customFormat="1" ht="12.75">
      <c r="A244" s="96" t="s">
        <v>522</v>
      </c>
      <c r="B244" s="80" t="s">
        <v>588</v>
      </c>
      <c r="C244" s="162">
        <v>300</v>
      </c>
      <c r="D244" s="80"/>
      <c r="E244" s="186">
        <f t="shared" si="8"/>
        <v>90.2</v>
      </c>
      <c r="F244" s="186"/>
      <c r="G244" s="186">
        <f>G245</f>
        <v>90.2</v>
      </c>
      <c r="H244" s="186"/>
      <c r="I244" s="186"/>
      <c r="J244" s="186">
        <f t="shared" si="9"/>
        <v>108.3</v>
      </c>
      <c r="K244" s="186"/>
      <c r="L244" s="186">
        <f>L245</f>
        <v>108.3</v>
      </c>
      <c r="M244" s="186"/>
      <c r="N244" s="186"/>
    </row>
    <row r="245" spans="1:14" s="86" customFormat="1" ht="12.75">
      <c r="A245" s="87" t="s">
        <v>363</v>
      </c>
      <c r="B245" s="80" t="s">
        <v>588</v>
      </c>
      <c r="C245" s="162">
        <v>300</v>
      </c>
      <c r="D245" s="80" t="s">
        <v>727</v>
      </c>
      <c r="E245" s="186">
        <f t="shared" si="8"/>
        <v>90.2</v>
      </c>
      <c r="F245" s="186"/>
      <c r="G245" s="186">
        <v>90.2</v>
      </c>
      <c r="H245" s="186"/>
      <c r="I245" s="186"/>
      <c r="J245" s="186">
        <f t="shared" si="9"/>
        <v>108.3</v>
      </c>
      <c r="K245" s="186"/>
      <c r="L245" s="186">
        <v>108.3</v>
      </c>
      <c r="M245" s="186"/>
      <c r="N245" s="186"/>
    </row>
    <row r="246" spans="1:14" s="86" customFormat="1" ht="12.75">
      <c r="A246" s="87" t="s">
        <v>13</v>
      </c>
      <c r="B246" s="80" t="s">
        <v>588</v>
      </c>
      <c r="C246" s="80" t="s">
        <v>14</v>
      </c>
      <c r="D246" s="80"/>
      <c r="E246" s="186">
        <f t="shared" si="8"/>
        <v>1144.2</v>
      </c>
      <c r="F246" s="186"/>
      <c r="G246" s="186">
        <f>G247</f>
        <v>1144.2</v>
      </c>
      <c r="H246" s="186"/>
      <c r="I246" s="186"/>
      <c r="J246" s="186">
        <f t="shared" si="9"/>
        <v>1159.4</v>
      </c>
      <c r="K246" s="186"/>
      <c r="L246" s="186">
        <f>L247</f>
        <v>1159.4</v>
      </c>
      <c r="M246" s="186"/>
      <c r="N246" s="186"/>
    </row>
    <row r="247" spans="1:14" s="86" customFormat="1" ht="12.75">
      <c r="A247" s="87" t="s">
        <v>363</v>
      </c>
      <c r="B247" s="80" t="s">
        <v>588</v>
      </c>
      <c r="C247" s="80" t="s">
        <v>14</v>
      </c>
      <c r="D247" s="80" t="s">
        <v>727</v>
      </c>
      <c r="E247" s="186">
        <f t="shared" si="8"/>
        <v>1144.2</v>
      </c>
      <c r="F247" s="186"/>
      <c r="G247" s="186">
        <v>1144.2</v>
      </c>
      <c r="H247" s="186"/>
      <c r="I247" s="186"/>
      <c r="J247" s="186">
        <f t="shared" si="9"/>
        <v>1159.4</v>
      </c>
      <c r="K247" s="186"/>
      <c r="L247" s="186">
        <v>1159.4</v>
      </c>
      <c r="M247" s="186"/>
      <c r="N247" s="186"/>
    </row>
    <row r="248" spans="1:14" s="86" customFormat="1" ht="25.5">
      <c r="A248" s="78" t="s">
        <v>517</v>
      </c>
      <c r="B248" s="79" t="s">
        <v>518</v>
      </c>
      <c r="C248" s="79"/>
      <c r="D248" s="79"/>
      <c r="E248" s="185">
        <f t="shared" si="8"/>
        <v>60</v>
      </c>
      <c r="F248" s="185"/>
      <c r="G248" s="185">
        <f>G249</f>
        <v>60</v>
      </c>
      <c r="H248" s="185"/>
      <c r="I248" s="185"/>
      <c r="J248" s="185">
        <f t="shared" si="9"/>
        <v>60</v>
      </c>
      <c r="K248" s="185"/>
      <c r="L248" s="185">
        <f>L249</f>
        <v>60</v>
      </c>
      <c r="M248" s="185"/>
      <c r="N248" s="185"/>
    </row>
    <row r="249" spans="1:14" ht="25.5">
      <c r="A249" s="82" t="s">
        <v>516</v>
      </c>
      <c r="B249" s="139" t="s">
        <v>515</v>
      </c>
      <c r="C249" s="80"/>
      <c r="D249" s="80"/>
      <c r="E249" s="186">
        <f t="shared" si="8"/>
        <v>60</v>
      </c>
      <c r="F249" s="186"/>
      <c r="G249" s="186">
        <f>G250</f>
        <v>60</v>
      </c>
      <c r="H249" s="166"/>
      <c r="I249" s="186"/>
      <c r="J249" s="186">
        <f t="shared" si="9"/>
        <v>60</v>
      </c>
      <c r="K249" s="186"/>
      <c r="L249" s="186">
        <f>L250</f>
        <v>60</v>
      </c>
      <c r="M249" s="166"/>
      <c r="N249" s="186"/>
    </row>
    <row r="250" spans="1:14" ht="12.75">
      <c r="A250" s="87" t="s">
        <v>13</v>
      </c>
      <c r="B250" s="139" t="s">
        <v>515</v>
      </c>
      <c r="C250" s="80" t="s">
        <v>14</v>
      </c>
      <c r="D250" s="80"/>
      <c r="E250" s="186">
        <f t="shared" si="8"/>
        <v>60</v>
      </c>
      <c r="F250" s="186"/>
      <c r="G250" s="186">
        <f>G251</f>
        <v>60</v>
      </c>
      <c r="H250" s="166"/>
      <c r="I250" s="186"/>
      <c r="J250" s="186">
        <f t="shared" si="9"/>
        <v>60</v>
      </c>
      <c r="K250" s="186"/>
      <c r="L250" s="186">
        <f>L251</f>
        <v>60</v>
      </c>
      <c r="M250" s="166"/>
      <c r="N250" s="186"/>
    </row>
    <row r="251" spans="1:14" ht="12.75">
      <c r="A251" s="87" t="s">
        <v>363</v>
      </c>
      <c r="B251" s="139" t="s">
        <v>515</v>
      </c>
      <c r="C251" s="80" t="s">
        <v>14</v>
      </c>
      <c r="D251" s="80" t="s">
        <v>727</v>
      </c>
      <c r="E251" s="186">
        <f t="shared" si="8"/>
        <v>60</v>
      </c>
      <c r="F251" s="186"/>
      <c r="G251" s="186">
        <v>60</v>
      </c>
      <c r="H251" s="166"/>
      <c r="I251" s="186"/>
      <c r="J251" s="186">
        <f t="shared" si="9"/>
        <v>60</v>
      </c>
      <c r="K251" s="186"/>
      <c r="L251" s="186">
        <v>60</v>
      </c>
      <c r="M251" s="166"/>
      <c r="N251" s="186"/>
    </row>
    <row r="252" spans="1:14" s="86" customFormat="1" ht="12.75">
      <c r="A252" s="214" t="s">
        <v>56</v>
      </c>
      <c r="B252" s="213" t="s">
        <v>46</v>
      </c>
      <c r="C252" s="215"/>
      <c r="D252" s="216"/>
      <c r="E252" s="185">
        <f>G252+H252+I252+F252</f>
        <v>4201</v>
      </c>
      <c r="F252" s="185"/>
      <c r="G252" s="185">
        <f>G253</f>
        <v>4201</v>
      </c>
      <c r="H252" s="185"/>
      <c r="I252" s="185"/>
      <c r="J252" s="185">
        <f t="shared" si="9"/>
        <v>3481</v>
      </c>
      <c r="K252" s="185"/>
      <c r="L252" s="185">
        <f>L253</f>
        <v>3481</v>
      </c>
      <c r="M252" s="185"/>
      <c r="N252" s="185"/>
    </row>
    <row r="253" spans="1:14" ht="12.75">
      <c r="A253" s="217" t="s">
        <v>493</v>
      </c>
      <c r="B253" s="211" t="s">
        <v>47</v>
      </c>
      <c r="C253" s="218"/>
      <c r="D253" s="219"/>
      <c r="E253" s="186">
        <f>G253+H253+I253+F253</f>
        <v>4201</v>
      </c>
      <c r="F253" s="186"/>
      <c r="G253" s="186">
        <f>G254</f>
        <v>4201</v>
      </c>
      <c r="H253" s="186"/>
      <c r="I253" s="186"/>
      <c r="J253" s="186">
        <f>L253+M253+N253+K253</f>
        <v>3481</v>
      </c>
      <c r="K253" s="186"/>
      <c r="L253" s="186">
        <f>L254</f>
        <v>3481</v>
      </c>
      <c r="M253" s="186"/>
      <c r="N253" s="186"/>
    </row>
    <row r="254" spans="1:14" ht="12.75">
      <c r="A254" s="221" t="s">
        <v>292</v>
      </c>
      <c r="B254" s="211" t="s">
        <v>47</v>
      </c>
      <c r="C254" s="218" t="s">
        <v>6</v>
      </c>
      <c r="D254" s="219"/>
      <c r="E254" s="186">
        <f>G254+H254+I254+F254</f>
        <v>4201</v>
      </c>
      <c r="F254" s="186"/>
      <c r="G254" s="186">
        <f>G255</f>
        <v>4201</v>
      </c>
      <c r="H254" s="186"/>
      <c r="I254" s="186"/>
      <c r="J254" s="186">
        <f>L254+M254+N254+K254</f>
        <v>3481</v>
      </c>
      <c r="K254" s="186"/>
      <c r="L254" s="186">
        <f>L255</f>
        <v>3481</v>
      </c>
      <c r="M254" s="186"/>
      <c r="N254" s="186"/>
    </row>
    <row r="255" spans="1:14" ht="12.75">
      <c r="A255" s="217" t="s">
        <v>155</v>
      </c>
      <c r="B255" s="211" t="s">
        <v>47</v>
      </c>
      <c r="C255" s="211" t="s">
        <v>6</v>
      </c>
      <c r="D255" s="211" t="s">
        <v>154</v>
      </c>
      <c r="E255" s="186">
        <f>G255+H255+I255+F255</f>
        <v>4201</v>
      </c>
      <c r="F255" s="225"/>
      <c r="G255" s="225">
        <v>4201</v>
      </c>
      <c r="H255" s="186"/>
      <c r="I255" s="186"/>
      <c r="J255" s="186">
        <f>L255+M255+N255+K255</f>
        <v>3481</v>
      </c>
      <c r="K255" s="186"/>
      <c r="L255" s="186">
        <v>3481</v>
      </c>
      <c r="M255" s="186"/>
      <c r="N255" s="186"/>
    </row>
    <row r="300" ht="12.75">
      <c r="A300" s="100"/>
    </row>
    <row r="301" ht="12.75">
      <c r="A301" s="100"/>
    </row>
    <row r="302" spans="1:8" ht="12.75">
      <c r="A302" s="100"/>
      <c r="H302" s="88"/>
    </row>
    <row r="303" ht="12.75">
      <c r="A303" s="100"/>
    </row>
    <row r="304" ht="12.75">
      <c r="A304" s="100"/>
    </row>
    <row r="305" ht="12.75">
      <c r="A305" s="100"/>
    </row>
    <row r="306" ht="12.75">
      <c r="A306" s="100"/>
    </row>
    <row r="307" ht="12.75">
      <c r="A307" s="100"/>
    </row>
    <row r="308" ht="12.75">
      <c r="A308" s="100"/>
    </row>
    <row r="309" ht="12.75">
      <c r="A309" s="100"/>
    </row>
    <row r="310" ht="12.75">
      <c r="A310" s="100"/>
    </row>
    <row r="311" spans="1:6" ht="12.75">
      <c r="A311" s="100"/>
      <c r="E311" s="88"/>
      <c r="F311" s="88"/>
    </row>
    <row r="312" ht="12.75">
      <c r="A312" s="100"/>
    </row>
    <row r="313" ht="12.75">
      <c r="A313" s="100"/>
    </row>
    <row r="314" ht="12.75">
      <c r="A314" s="100"/>
    </row>
    <row r="315" ht="12.75">
      <c r="A315" s="100"/>
    </row>
    <row r="316" ht="12.75">
      <c r="A316" s="100"/>
    </row>
    <row r="317" ht="12.75">
      <c r="A317" s="100"/>
    </row>
    <row r="318" ht="12.75">
      <c r="A318" s="100"/>
    </row>
    <row r="319" ht="12.75">
      <c r="A319" s="100"/>
    </row>
    <row r="320" ht="12.75">
      <c r="A320" s="100"/>
    </row>
    <row r="321" ht="12.75">
      <c r="A321" s="100"/>
    </row>
    <row r="322" ht="12.75">
      <c r="A322" s="100"/>
    </row>
    <row r="323" ht="12.75">
      <c r="A323" s="100"/>
    </row>
    <row r="324" ht="12.75">
      <c r="A324" s="100"/>
    </row>
    <row r="325" ht="12.75">
      <c r="A325" s="100"/>
    </row>
    <row r="326" ht="12.75">
      <c r="A326" s="100"/>
    </row>
    <row r="327" ht="12.75">
      <c r="A327" s="100"/>
    </row>
    <row r="328" ht="12.75">
      <c r="A328" s="100"/>
    </row>
    <row r="329" ht="12.75">
      <c r="A329" s="100"/>
    </row>
    <row r="330" ht="12.75">
      <c r="A330" s="100"/>
    </row>
    <row r="331" ht="12.75">
      <c r="A331" s="100"/>
    </row>
    <row r="332" ht="12.75">
      <c r="A332" s="100"/>
    </row>
    <row r="333" ht="12.75">
      <c r="A333" s="100"/>
    </row>
    <row r="334" ht="12.75">
      <c r="A334" s="100"/>
    </row>
    <row r="335" ht="12.75">
      <c r="A335" s="100"/>
    </row>
    <row r="336" ht="12.75">
      <c r="A336" s="100"/>
    </row>
    <row r="337" ht="12.75">
      <c r="A337" s="100"/>
    </row>
    <row r="338" ht="12.75">
      <c r="A338" s="100"/>
    </row>
    <row r="339" ht="12.75">
      <c r="A339" s="100"/>
    </row>
    <row r="340" ht="12.75">
      <c r="A340" s="100"/>
    </row>
    <row r="341" ht="12.75">
      <c r="A341" s="100"/>
    </row>
    <row r="342" ht="12.75">
      <c r="A342" s="100"/>
    </row>
    <row r="343" ht="12.75">
      <c r="A343" s="100"/>
    </row>
    <row r="344" ht="12.75">
      <c r="A344" s="100"/>
    </row>
    <row r="345" ht="12.75">
      <c r="A345" s="100"/>
    </row>
    <row r="346" ht="12.75">
      <c r="A346" s="100"/>
    </row>
    <row r="347" ht="12.75">
      <c r="A347" s="100"/>
    </row>
    <row r="348" ht="12.75">
      <c r="A348" s="100"/>
    </row>
    <row r="349" ht="12.75">
      <c r="A349" s="100"/>
    </row>
    <row r="350" ht="12.75">
      <c r="A350" s="100"/>
    </row>
    <row r="351" ht="12.75">
      <c r="A351" s="100"/>
    </row>
    <row r="352" ht="12.75">
      <c r="A352" s="100"/>
    </row>
    <row r="353" ht="12.75">
      <c r="A353" s="100"/>
    </row>
    <row r="354" ht="12.75">
      <c r="A354" s="100"/>
    </row>
    <row r="355" ht="12.75">
      <c r="A355" s="100"/>
    </row>
    <row r="356" ht="12.75">
      <c r="A356" s="100"/>
    </row>
    <row r="357" ht="12.75">
      <c r="A357" s="100"/>
    </row>
    <row r="358" ht="12.75">
      <c r="A358" s="100"/>
    </row>
    <row r="359" ht="12.75">
      <c r="A359" s="100"/>
    </row>
    <row r="360" ht="12.75">
      <c r="A360" s="100"/>
    </row>
    <row r="361" ht="12.75">
      <c r="A361" s="100"/>
    </row>
    <row r="362" ht="12.75">
      <c r="A362" s="100"/>
    </row>
    <row r="363" ht="12.75">
      <c r="A363" s="100"/>
    </row>
    <row r="364" ht="12.75">
      <c r="A364" s="100"/>
    </row>
    <row r="365" ht="12.75">
      <c r="A365" s="100"/>
    </row>
    <row r="366" ht="12.75">
      <c r="A366" s="100"/>
    </row>
    <row r="367" ht="12.75">
      <c r="A367" s="100"/>
    </row>
    <row r="368" ht="12.75">
      <c r="A368" s="100"/>
    </row>
    <row r="369" ht="12.75">
      <c r="A369" s="100"/>
    </row>
    <row r="370" ht="12.75">
      <c r="A370" s="100"/>
    </row>
    <row r="371" ht="12.75">
      <c r="A371" s="100"/>
    </row>
    <row r="372" ht="12.75">
      <c r="A372" s="100"/>
    </row>
    <row r="373" ht="12.75">
      <c r="A373" s="100"/>
    </row>
    <row r="374" ht="12.75">
      <c r="A374" s="100"/>
    </row>
    <row r="375" ht="12.75">
      <c r="A375" s="100"/>
    </row>
    <row r="376" ht="12.75">
      <c r="A376" s="100"/>
    </row>
    <row r="377" ht="12.75">
      <c r="A377" s="100"/>
    </row>
    <row r="378" ht="12.75">
      <c r="A378" s="100"/>
    </row>
    <row r="379" ht="12.75">
      <c r="A379" s="100"/>
    </row>
    <row r="380" ht="12.75">
      <c r="A380" s="100"/>
    </row>
    <row r="381" ht="12.75">
      <c r="A381" s="100"/>
    </row>
    <row r="382" ht="12.75">
      <c r="A382" s="100"/>
    </row>
    <row r="383" ht="12.75">
      <c r="A383" s="100"/>
    </row>
    <row r="384" ht="12.75">
      <c r="A384" s="100"/>
    </row>
  </sheetData>
  <sheetProtection/>
  <mergeCells count="10">
    <mergeCell ref="J9:J10"/>
    <mergeCell ref="K9:N9"/>
    <mergeCell ref="A7:N7"/>
    <mergeCell ref="A8:E8"/>
    <mergeCell ref="A9:A10"/>
    <mergeCell ref="B9:B10"/>
    <mergeCell ref="C9:C10"/>
    <mergeCell ref="D9:D10"/>
    <mergeCell ref="E9:E10"/>
    <mergeCell ref="F9:I9"/>
  </mergeCells>
  <printOptions/>
  <pageMargins left="0.2" right="0.2" top="0.57" bottom="0.27" header="0.2" footer="0.2"/>
  <pageSetup horizontalDpi="600" verticalDpi="600" orientation="landscape" paperSize="9" scale="47" r:id="rId1"/>
  <rowBreaks count="1" manualBreakCount="1">
    <brk id="72" max="1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7"/>
  <dimension ref="A1:F17"/>
  <sheetViews>
    <sheetView zoomScalePageLayoutView="0" workbookViewId="0" topLeftCell="A1">
      <selection activeCell="G321" sqref="G321"/>
    </sheetView>
  </sheetViews>
  <sheetFormatPr defaultColWidth="9.00390625" defaultRowHeight="12.75"/>
  <cols>
    <col min="1" max="1" width="78.00390625" style="5" customWidth="1"/>
    <col min="2" max="2" width="12.875" style="5" customWidth="1"/>
    <col min="3" max="16384" width="9.125" style="5" customWidth="1"/>
  </cols>
  <sheetData>
    <row r="1" spans="1:2" ht="12.75">
      <c r="A1" s="296" t="s">
        <v>376</v>
      </c>
      <c r="B1" s="296"/>
    </row>
    <row r="2" spans="1:2" ht="12.75">
      <c r="A2" s="295" t="s">
        <v>553</v>
      </c>
      <c r="B2" s="295"/>
    </row>
    <row r="3" spans="1:2" ht="12.75">
      <c r="A3" s="295" t="s">
        <v>691</v>
      </c>
      <c r="B3" s="295"/>
    </row>
    <row r="4" spans="1:2" ht="12.75">
      <c r="A4" s="295" t="s">
        <v>126</v>
      </c>
      <c r="B4" s="295"/>
    </row>
    <row r="7" spans="1:2" ht="12.75">
      <c r="A7" s="294" t="s">
        <v>825</v>
      </c>
      <c r="B7" s="294"/>
    </row>
    <row r="8" spans="1:2" ht="12.75">
      <c r="A8" s="294" t="s">
        <v>127</v>
      </c>
      <c r="B8" s="294"/>
    </row>
    <row r="9" spans="1:2" ht="12.75">
      <c r="A9" s="312"/>
      <c r="B9" s="312"/>
    </row>
    <row r="10" spans="1:2" ht="11.25" customHeight="1">
      <c r="A10" s="297" t="s">
        <v>547</v>
      </c>
      <c r="B10" s="297" t="s">
        <v>760</v>
      </c>
    </row>
    <row r="11" spans="1:2" ht="25.5" customHeight="1">
      <c r="A11" s="298"/>
      <c r="B11" s="298"/>
    </row>
    <row r="12" spans="1:6" ht="12.75">
      <c r="A12" s="140" t="s">
        <v>197</v>
      </c>
      <c r="B12" s="177">
        <f>B13</f>
        <v>2933</v>
      </c>
      <c r="C12" s="141"/>
      <c r="D12" s="142"/>
      <c r="E12" s="142"/>
      <c r="F12" s="142"/>
    </row>
    <row r="13" spans="1:2" ht="25.5">
      <c r="A13" s="143" t="s">
        <v>767</v>
      </c>
      <c r="B13" s="195">
        <v>2933</v>
      </c>
    </row>
    <row r="14" spans="1:2" ht="12.75">
      <c r="A14" s="144" t="s">
        <v>198</v>
      </c>
      <c r="B14" s="182">
        <f>B15</f>
        <v>2933</v>
      </c>
    </row>
    <row r="15" spans="1:2" ht="25.5">
      <c r="A15" s="143" t="s">
        <v>826</v>
      </c>
      <c r="B15" s="195">
        <v>2933</v>
      </c>
    </row>
    <row r="16" ht="12.75">
      <c r="B16" s="145"/>
    </row>
    <row r="17" ht="12.75">
      <c r="B17" s="145"/>
    </row>
  </sheetData>
  <sheetProtection/>
  <mergeCells count="9">
    <mergeCell ref="B10:B11"/>
    <mergeCell ref="A9:B9"/>
    <mergeCell ref="A10:A11"/>
    <mergeCell ref="A1:B1"/>
    <mergeCell ref="A2:B2"/>
    <mergeCell ref="A3:B3"/>
    <mergeCell ref="A4:B4"/>
    <mergeCell ref="A7:B7"/>
    <mergeCell ref="A8:B8"/>
  </mergeCells>
  <printOptions/>
  <pageMargins left="0.83" right="0.33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5"/>
  <dimension ref="A2:G23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3.625" style="5" customWidth="1"/>
    <col min="2" max="2" width="46.25390625" style="5" customWidth="1"/>
    <col min="3" max="3" width="10.625" style="5" customWidth="1"/>
    <col min="4" max="4" width="10.75390625" style="5" customWidth="1"/>
    <col min="5" max="16384" width="9.125" style="5" customWidth="1"/>
  </cols>
  <sheetData>
    <row r="2" spans="1:4" ht="12.75">
      <c r="A2" s="4"/>
      <c r="B2" s="296" t="s">
        <v>752</v>
      </c>
      <c r="C2" s="296"/>
      <c r="D2" s="296"/>
    </row>
    <row r="3" spans="1:4" ht="12.75">
      <c r="A3" s="7"/>
      <c r="B3" s="295" t="s">
        <v>553</v>
      </c>
      <c r="C3" s="295"/>
      <c r="D3" s="295"/>
    </row>
    <row r="4" spans="1:4" ht="12.75">
      <c r="A4" s="7"/>
      <c r="B4" s="295" t="s">
        <v>691</v>
      </c>
      <c r="C4" s="295"/>
      <c r="D4" s="295"/>
    </row>
    <row r="5" spans="1:4" ht="12.75">
      <c r="A5" s="7"/>
      <c r="B5" s="295" t="s">
        <v>535</v>
      </c>
      <c r="C5" s="295"/>
      <c r="D5" s="295"/>
    </row>
    <row r="6" spans="1:4" ht="12.75">
      <c r="A6" s="7"/>
      <c r="B6" s="295" t="s">
        <v>536</v>
      </c>
      <c r="C6" s="295"/>
      <c r="D6" s="295"/>
    </row>
    <row r="8" spans="1:4" ht="12.75">
      <c r="A8" s="294" t="s">
        <v>382</v>
      </c>
      <c r="B8" s="294"/>
      <c r="C8" s="294"/>
      <c r="D8" s="294"/>
    </row>
    <row r="9" spans="1:4" ht="12.75">
      <c r="A9" s="294" t="s">
        <v>124</v>
      </c>
      <c r="B9" s="294"/>
      <c r="C9" s="294"/>
      <c r="D9" s="294"/>
    </row>
    <row r="11" spans="1:4" ht="12.75" customHeight="1">
      <c r="A11" s="297" t="s">
        <v>368</v>
      </c>
      <c r="B11" s="297" t="s">
        <v>547</v>
      </c>
      <c r="C11" s="299" t="s">
        <v>760</v>
      </c>
      <c r="D11" s="299"/>
    </row>
    <row r="12" spans="1:4" ht="12.75">
      <c r="A12" s="298"/>
      <c r="B12" s="300"/>
      <c r="C12" s="8" t="s">
        <v>639</v>
      </c>
      <c r="D12" s="8" t="s">
        <v>125</v>
      </c>
    </row>
    <row r="13" spans="1:4" ht="25.5">
      <c r="A13" s="20"/>
      <c r="B13" s="10" t="s">
        <v>383</v>
      </c>
      <c r="C13" s="11">
        <f>C14</f>
        <v>1187</v>
      </c>
      <c r="D13" s="11">
        <f>D14</f>
        <v>1225</v>
      </c>
    </row>
    <row r="14" spans="1:4" ht="25.5">
      <c r="A14" s="12" t="s">
        <v>384</v>
      </c>
      <c r="B14" s="13" t="s">
        <v>562</v>
      </c>
      <c r="C14" s="15">
        <f>C15+C19</f>
        <v>1187</v>
      </c>
      <c r="D14" s="15">
        <f>D15+D19</f>
        <v>1225</v>
      </c>
    </row>
    <row r="15" spans="1:4" ht="12.75">
      <c r="A15" s="12" t="s">
        <v>385</v>
      </c>
      <c r="B15" s="13" t="s">
        <v>386</v>
      </c>
      <c r="C15" s="15">
        <f aca="true" t="shared" si="0" ref="C15:D17">C16</f>
        <v>-146779.5</v>
      </c>
      <c r="D15" s="15">
        <f t="shared" si="0"/>
        <v>-161867</v>
      </c>
    </row>
    <row r="16" spans="1:4" ht="12.75">
      <c r="A16" s="12" t="s">
        <v>387</v>
      </c>
      <c r="B16" s="13" t="s">
        <v>388</v>
      </c>
      <c r="C16" s="15">
        <f t="shared" si="0"/>
        <v>-146779.5</v>
      </c>
      <c r="D16" s="15">
        <f t="shared" si="0"/>
        <v>-161867</v>
      </c>
    </row>
    <row r="17" spans="1:4" ht="25.5">
      <c r="A17" s="12" t="s">
        <v>389</v>
      </c>
      <c r="B17" s="13" t="s">
        <v>390</v>
      </c>
      <c r="C17" s="15">
        <f t="shared" si="0"/>
        <v>-146779.5</v>
      </c>
      <c r="D17" s="15">
        <f t="shared" si="0"/>
        <v>-161867</v>
      </c>
    </row>
    <row r="18" spans="1:7" ht="25.5">
      <c r="A18" s="12" t="s">
        <v>391</v>
      </c>
      <c r="B18" s="13" t="s">
        <v>563</v>
      </c>
      <c r="C18" s="15">
        <f>'Прил.10 '!C10*(-1)</f>
        <v>-146779.5</v>
      </c>
      <c r="D18" s="15">
        <f>'Прил.10 '!D10*(-1)</f>
        <v>-161867</v>
      </c>
      <c r="F18" s="21"/>
      <c r="G18" s="21"/>
    </row>
    <row r="19" spans="1:4" ht="12.75">
      <c r="A19" s="12" t="s">
        <v>392</v>
      </c>
      <c r="B19" s="13" t="s">
        <v>399</v>
      </c>
      <c r="C19" s="15">
        <f aca="true" t="shared" si="1" ref="C19:D21">C20</f>
        <v>147966.5</v>
      </c>
      <c r="D19" s="15">
        <f t="shared" si="1"/>
        <v>163092</v>
      </c>
    </row>
    <row r="20" spans="1:4" ht="12.75">
      <c r="A20" s="12" t="s">
        <v>394</v>
      </c>
      <c r="B20" s="13" t="s">
        <v>395</v>
      </c>
      <c r="C20" s="15">
        <f t="shared" si="1"/>
        <v>147966.5</v>
      </c>
      <c r="D20" s="15">
        <f t="shared" si="1"/>
        <v>163092</v>
      </c>
    </row>
    <row r="21" spans="1:4" ht="25.5">
      <c r="A21" s="12" t="s">
        <v>396</v>
      </c>
      <c r="B21" s="13" t="s">
        <v>397</v>
      </c>
      <c r="C21" s="15">
        <f t="shared" si="1"/>
        <v>147966.5</v>
      </c>
      <c r="D21" s="15">
        <f t="shared" si="1"/>
        <v>163092</v>
      </c>
    </row>
    <row r="22" spans="1:4" ht="27" customHeight="1">
      <c r="A22" s="12" t="s">
        <v>398</v>
      </c>
      <c r="B22" s="13" t="s">
        <v>187</v>
      </c>
      <c r="C22" s="15">
        <f>'Прил.14'!H11</f>
        <v>147966.5</v>
      </c>
      <c r="D22" s="15">
        <f>'Прил.14'!I11</f>
        <v>163092</v>
      </c>
    </row>
    <row r="23" spans="3:4" ht="12.75">
      <c r="C23" s="18"/>
      <c r="D23" s="18"/>
    </row>
  </sheetData>
  <sheetProtection/>
  <mergeCells count="10">
    <mergeCell ref="A11:A12"/>
    <mergeCell ref="A8:D8"/>
    <mergeCell ref="A9:D9"/>
    <mergeCell ref="B2:D2"/>
    <mergeCell ref="B3:D3"/>
    <mergeCell ref="B4:D4"/>
    <mergeCell ref="B5:D5"/>
    <mergeCell ref="B6:D6"/>
    <mergeCell ref="C11:D11"/>
    <mergeCell ref="B11:B12"/>
  </mergeCells>
  <printOptions/>
  <pageMargins left="0.97" right="0.28" top="0.43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8"/>
  <dimension ref="A1:F17"/>
  <sheetViews>
    <sheetView zoomScalePageLayoutView="0" workbookViewId="0" topLeftCell="A1">
      <selection activeCell="G321" sqref="G321"/>
    </sheetView>
  </sheetViews>
  <sheetFormatPr defaultColWidth="9.00390625" defaultRowHeight="12.75"/>
  <cols>
    <col min="1" max="1" width="67.75390625" style="5" customWidth="1"/>
    <col min="2" max="2" width="13.00390625" style="5" customWidth="1"/>
    <col min="3" max="3" width="12.25390625" style="5" customWidth="1"/>
    <col min="4" max="16384" width="9.125" style="5" customWidth="1"/>
  </cols>
  <sheetData>
    <row r="1" spans="1:3" ht="12.75">
      <c r="A1" s="296" t="s">
        <v>377</v>
      </c>
      <c r="B1" s="296"/>
      <c r="C1" s="296"/>
    </row>
    <row r="2" spans="1:3" ht="12.75">
      <c r="A2" s="295" t="s">
        <v>553</v>
      </c>
      <c r="B2" s="295"/>
      <c r="C2" s="295"/>
    </row>
    <row r="3" spans="1:3" ht="12.75">
      <c r="A3" s="295" t="s">
        <v>691</v>
      </c>
      <c r="B3" s="295"/>
      <c r="C3" s="295"/>
    </row>
    <row r="4" spans="1:3" ht="12.75">
      <c r="A4" s="295" t="s">
        <v>126</v>
      </c>
      <c r="B4" s="295"/>
      <c r="C4" s="295"/>
    </row>
    <row r="7" spans="1:3" ht="12.75">
      <c r="A7" s="294" t="s">
        <v>825</v>
      </c>
      <c r="B7" s="294"/>
      <c r="C7" s="294"/>
    </row>
    <row r="8" spans="1:3" ht="12.75">
      <c r="A8" s="294" t="s">
        <v>128</v>
      </c>
      <c r="B8" s="294"/>
      <c r="C8" s="294"/>
    </row>
    <row r="9" spans="1:2" ht="12.75">
      <c r="A9" s="312"/>
      <c r="B9" s="332"/>
    </row>
    <row r="10" spans="1:3" ht="11.25" customHeight="1">
      <c r="A10" s="297" t="s">
        <v>547</v>
      </c>
      <c r="B10" s="288" t="s">
        <v>760</v>
      </c>
      <c r="C10" s="288"/>
    </row>
    <row r="11" spans="1:3" ht="25.5" customHeight="1">
      <c r="A11" s="298"/>
      <c r="B11" s="8" t="s">
        <v>639</v>
      </c>
      <c r="C11" s="8" t="s">
        <v>125</v>
      </c>
    </row>
    <row r="12" spans="1:6" ht="12.75">
      <c r="A12" s="140" t="s">
        <v>197</v>
      </c>
      <c r="B12" s="177">
        <f>B13</f>
        <v>4201</v>
      </c>
      <c r="C12" s="177">
        <f>C13</f>
        <v>3481</v>
      </c>
      <c r="D12" s="142"/>
      <c r="E12" s="142"/>
      <c r="F12" s="142"/>
    </row>
    <row r="13" spans="1:3" ht="25.5">
      <c r="A13" s="143" t="s">
        <v>767</v>
      </c>
      <c r="B13" s="195">
        <v>4201</v>
      </c>
      <c r="C13" s="195">
        <v>3481</v>
      </c>
    </row>
    <row r="14" spans="1:3" ht="12.75">
      <c r="A14" s="144" t="s">
        <v>198</v>
      </c>
      <c r="B14" s="182">
        <f>B15</f>
        <v>4201</v>
      </c>
      <c r="C14" s="182">
        <f>C15</f>
        <v>3481</v>
      </c>
    </row>
    <row r="15" spans="1:3" ht="25.5">
      <c r="A15" s="143" t="s">
        <v>826</v>
      </c>
      <c r="B15" s="195">
        <v>4201</v>
      </c>
      <c r="C15" s="195">
        <v>3481</v>
      </c>
    </row>
    <row r="16" ht="12.75">
      <c r="B16" s="145"/>
    </row>
    <row r="17" ht="12.75">
      <c r="B17" s="145"/>
    </row>
  </sheetData>
  <sheetProtection/>
  <mergeCells count="9">
    <mergeCell ref="A1:C1"/>
    <mergeCell ref="A2:C2"/>
    <mergeCell ref="A3:C3"/>
    <mergeCell ref="A4:C4"/>
    <mergeCell ref="A9:B9"/>
    <mergeCell ref="A10:A11"/>
    <mergeCell ref="B10:C10"/>
    <mergeCell ref="A7:C7"/>
    <mergeCell ref="A8:C8"/>
  </mergeCells>
  <printOptions/>
  <pageMargins left="0.9" right="0.2" top="0.42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B1:D18"/>
  <sheetViews>
    <sheetView zoomScalePageLayoutView="0" workbookViewId="0" topLeftCell="A1">
      <selection activeCell="G321" sqref="G321"/>
    </sheetView>
  </sheetViews>
  <sheetFormatPr defaultColWidth="9.00390625" defaultRowHeight="12.75"/>
  <cols>
    <col min="1" max="1" width="6.75390625" style="5" customWidth="1"/>
    <col min="2" max="2" width="63.75390625" style="5" customWidth="1"/>
    <col min="3" max="3" width="17.125" style="5" customWidth="1"/>
    <col min="4" max="16384" width="9.125" style="5" customWidth="1"/>
  </cols>
  <sheetData>
    <row r="1" spans="2:4" ht="12.75">
      <c r="B1" s="296" t="s">
        <v>404</v>
      </c>
      <c r="C1" s="296"/>
      <c r="D1" s="7"/>
    </row>
    <row r="2" spans="2:4" ht="12.75">
      <c r="B2" s="295" t="s">
        <v>553</v>
      </c>
      <c r="C2" s="295"/>
      <c r="D2" s="7"/>
    </row>
    <row r="3" spans="2:4" ht="12.75">
      <c r="B3" s="295" t="s">
        <v>691</v>
      </c>
      <c r="C3" s="295"/>
      <c r="D3" s="7"/>
    </row>
    <row r="4" spans="2:4" ht="12.75">
      <c r="B4" s="295" t="s">
        <v>126</v>
      </c>
      <c r="C4" s="295"/>
      <c r="D4" s="7"/>
    </row>
    <row r="5" ht="12.75">
      <c r="B5" s="6"/>
    </row>
    <row r="6" spans="2:3" ht="12.75">
      <c r="B6" s="294" t="s">
        <v>334</v>
      </c>
      <c r="C6" s="294"/>
    </row>
    <row r="7" spans="2:3" ht="12.75">
      <c r="B7" s="294" t="s">
        <v>606</v>
      </c>
      <c r="C7" s="294"/>
    </row>
    <row r="8" spans="2:3" ht="12.75">
      <c r="B8" s="312"/>
      <c r="C8" s="312"/>
    </row>
    <row r="9" spans="2:3" ht="46.5" customHeight="1">
      <c r="B9" s="8" t="s">
        <v>338</v>
      </c>
      <c r="C9" s="40" t="s">
        <v>760</v>
      </c>
    </row>
    <row r="10" spans="2:3" ht="12.75">
      <c r="B10" s="31" t="s">
        <v>741</v>
      </c>
      <c r="C10" s="195"/>
    </row>
    <row r="11" spans="2:3" ht="12.75">
      <c r="B11" s="31" t="s">
        <v>702</v>
      </c>
      <c r="C11" s="195">
        <v>281.5</v>
      </c>
    </row>
    <row r="12" spans="2:3" ht="12.75">
      <c r="B12" s="31" t="s">
        <v>703</v>
      </c>
      <c r="C12" s="195">
        <v>447.1</v>
      </c>
    </row>
    <row r="13" spans="2:3" ht="12.75">
      <c r="B13" s="31" t="s">
        <v>704</v>
      </c>
      <c r="C13" s="195">
        <v>347.6</v>
      </c>
    </row>
    <row r="14" spans="2:3" ht="12.75">
      <c r="B14" s="31" t="s">
        <v>706</v>
      </c>
      <c r="C14" s="195">
        <v>715</v>
      </c>
    </row>
    <row r="15" spans="2:3" ht="12.75">
      <c r="B15" s="31" t="s">
        <v>705</v>
      </c>
      <c r="C15" s="195">
        <v>545.2</v>
      </c>
    </row>
    <row r="16" spans="2:3" ht="12.75">
      <c r="B16" s="31" t="s">
        <v>707</v>
      </c>
      <c r="C16" s="195">
        <v>453.3</v>
      </c>
    </row>
    <row r="17" spans="2:3" ht="12.75">
      <c r="B17" s="31" t="s">
        <v>708</v>
      </c>
      <c r="C17" s="195">
        <v>523.7</v>
      </c>
    </row>
    <row r="18" spans="2:3" s="38" customFormat="1" ht="12.75">
      <c r="B18" s="144" t="s">
        <v>709</v>
      </c>
      <c r="C18" s="182">
        <f>C10+C11+C12+C13+C14+C15+C16+C17</f>
        <v>3313.4000000000005</v>
      </c>
    </row>
  </sheetData>
  <sheetProtection/>
  <mergeCells count="7">
    <mergeCell ref="B8:C8"/>
    <mergeCell ref="B1:C1"/>
    <mergeCell ref="B2:C2"/>
    <mergeCell ref="B3:C3"/>
    <mergeCell ref="B4:C4"/>
    <mergeCell ref="B6:C6"/>
    <mergeCell ref="B7:C7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3"/>
  <dimension ref="B1:D18"/>
  <sheetViews>
    <sheetView zoomScalePageLayoutView="0" workbookViewId="0" topLeftCell="A1">
      <selection activeCell="G321" sqref="G321"/>
    </sheetView>
  </sheetViews>
  <sheetFormatPr defaultColWidth="9.00390625" defaultRowHeight="12.75"/>
  <cols>
    <col min="1" max="1" width="6.75390625" style="5" customWidth="1"/>
    <col min="2" max="2" width="30.75390625" style="5" customWidth="1"/>
    <col min="3" max="3" width="25.00390625" style="5" customWidth="1"/>
    <col min="4" max="4" width="27.00390625" style="5" customWidth="1"/>
    <col min="5" max="16384" width="9.125" style="5" customWidth="1"/>
  </cols>
  <sheetData>
    <row r="1" spans="2:4" ht="12.75">
      <c r="B1" s="296" t="s">
        <v>413</v>
      </c>
      <c r="C1" s="296"/>
      <c r="D1" s="296"/>
    </row>
    <row r="2" spans="2:4" ht="12.75">
      <c r="B2" s="295" t="s">
        <v>553</v>
      </c>
      <c r="C2" s="295"/>
      <c r="D2" s="295"/>
    </row>
    <row r="3" spans="2:4" ht="12.75">
      <c r="B3" s="295" t="s">
        <v>691</v>
      </c>
      <c r="C3" s="295"/>
      <c r="D3" s="295"/>
    </row>
    <row r="4" spans="2:4" ht="12.75">
      <c r="B4" s="295" t="s">
        <v>539</v>
      </c>
      <c r="C4" s="295"/>
      <c r="D4" s="295"/>
    </row>
    <row r="5" spans="2:3" ht="12.75">
      <c r="B5" s="6"/>
      <c r="C5" s="6"/>
    </row>
    <row r="6" spans="2:4" ht="25.5" customHeight="1">
      <c r="B6" s="333" t="s">
        <v>605</v>
      </c>
      <c r="C6" s="333"/>
      <c r="D6" s="333"/>
    </row>
    <row r="7" spans="2:4" ht="12.75">
      <c r="B7" s="332"/>
      <c r="C7" s="332"/>
      <c r="D7" s="332"/>
    </row>
    <row r="8" spans="2:4" ht="12.75" customHeight="1">
      <c r="B8" s="303" t="s">
        <v>338</v>
      </c>
      <c r="C8" s="288" t="s">
        <v>760</v>
      </c>
      <c r="D8" s="288"/>
    </row>
    <row r="9" spans="2:4" ht="13.5" customHeight="1">
      <c r="B9" s="303"/>
      <c r="C9" s="8" t="s">
        <v>639</v>
      </c>
      <c r="D9" s="8" t="s">
        <v>125</v>
      </c>
    </row>
    <row r="10" spans="2:4" ht="12.75">
      <c r="B10" s="31" t="s">
        <v>741</v>
      </c>
      <c r="C10" s="195"/>
      <c r="D10" s="195"/>
    </row>
    <row r="11" spans="2:4" ht="12.75">
      <c r="B11" s="31" t="s">
        <v>702</v>
      </c>
      <c r="C11" s="195">
        <v>255.1</v>
      </c>
      <c r="D11" s="195">
        <v>226.6</v>
      </c>
    </row>
    <row r="12" spans="2:4" ht="12.75">
      <c r="B12" s="31" t="s">
        <v>703</v>
      </c>
      <c r="C12" s="195">
        <v>448.9</v>
      </c>
      <c r="D12" s="195">
        <v>448.7</v>
      </c>
    </row>
    <row r="13" spans="2:4" ht="12.75">
      <c r="B13" s="31" t="s">
        <v>704</v>
      </c>
      <c r="C13" s="195">
        <v>335.8</v>
      </c>
      <c r="D13" s="195">
        <v>322.7</v>
      </c>
    </row>
    <row r="14" spans="2:4" ht="12.75">
      <c r="B14" s="31" t="s">
        <v>706</v>
      </c>
      <c r="C14" s="195">
        <v>729.5</v>
      </c>
      <c r="D14" s="195">
        <v>744.1</v>
      </c>
    </row>
    <row r="15" spans="2:4" ht="12.75">
      <c r="B15" s="31" t="s">
        <v>705</v>
      </c>
      <c r="C15" s="195">
        <v>551.3</v>
      </c>
      <c r="D15" s="195">
        <v>564</v>
      </c>
    </row>
    <row r="16" spans="2:4" ht="12.75">
      <c r="B16" s="31" t="s">
        <v>707</v>
      </c>
      <c r="C16" s="195">
        <v>460.7</v>
      </c>
      <c r="D16" s="195">
        <v>468.2</v>
      </c>
    </row>
    <row r="17" spans="2:4" ht="12.75">
      <c r="B17" s="31" t="s">
        <v>708</v>
      </c>
      <c r="C17" s="195">
        <v>532.1</v>
      </c>
      <c r="D17" s="195">
        <v>539.1</v>
      </c>
    </row>
    <row r="18" spans="2:4" s="38" customFormat="1" ht="12.75">
      <c r="B18" s="144" t="s">
        <v>709</v>
      </c>
      <c r="C18" s="182">
        <f>C10+C11+C12+C13+C14+C15+C16+C17</f>
        <v>3313.3999999999996</v>
      </c>
      <c r="D18" s="182">
        <f>D10+D11+D12+D13+D14+D15+D16+D17</f>
        <v>3313.3999999999996</v>
      </c>
    </row>
  </sheetData>
  <sheetProtection/>
  <mergeCells count="8">
    <mergeCell ref="C8:D8"/>
    <mergeCell ref="B8:B9"/>
    <mergeCell ref="B7:D7"/>
    <mergeCell ref="B1:D1"/>
    <mergeCell ref="B2:D2"/>
    <mergeCell ref="B3:D3"/>
    <mergeCell ref="B4:D4"/>
    <mergeCell ref="B6:D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8"/>
  <dimension ref="B1:C15"/>
  <sheetViews>
    <sheetView workbookViewId="0" topLeftCell="A1">
      <selection activeCell="G321" sqref="G321"/>
    </sheetView>
  </sheetViews>
  <sheetFormatPr defaultColWidth="9.00390625" defaultRowHeight="12.75"/>
  <cols>
    <col min="1" max="1" width="6.75390625" style="5" customWidth="1"/>
    <col min="2" max="2" width="72.875" style="5" customWidth="1"/>
    <col min="3" max="3" width="20.75390625" style="5" customWidth="1"/>
    <col min="4" max="16384" width="9.125" style="5" customWidth="1"/>
  </cols>
  <sheetData>
    <row r="1" spans="2:3" ht="12.75">
      <c r="B1" s="3"/>
      <c r="C1" s="209" t="s">
        <v>604</v>
      </c>
    </row>
    <row r="2" ht="12.75">
      <c r="C2" s="6" t="s">
        <v>553</v>
      </c>
    </row>
    <row r="3" ht="12.75">
      <c r="C3" s="6" t="s">
        <v>691</v>
      </c>
    </row>
    <row r="4" ht="12.75">
      <c r="C4" s="6" t="s">
        <v>539</v>
      </c>
    </row>
    <row r="5" ht="12.75">
      <c r="C5" s="6"/>
    </row>
    <row r="6" ht="12.75">
      <c r="C6" s="6"/>
    </row>
    <row r="7" ht="12.75">
      <c r="C7" s="6"/>
    </row>
    <row r="8" ht="12.75">
      <c r="C8" s="6"/>
    </row>
    <row r="10" ht="12.75">
      <c r="B10" s="6"/>
    </row>
    <row r="11" spans="2:3" ht="12.75">
      <c r="B11" s="334" t="s">
        <v>495</v>
      </c>
      <c r="C11" s="334"/>
    </row>
    <row r="12" ht="12.75">
      <c r="B12" s="208"/>
    </row>
    <row r="13" spans="2:3" ht="18" customHeight="1">
      <c r="B13" s="8" t="s">
        <v>547</v>
      </c>
      <c r="C13" s="8" t="s">
        <v>760</v>
      </c>
    </row>
    <row r="14" spans="2:3" ht="18" customHeight="1">
      <c r="B14" s="169" t="s">
        <v>496</v>
      </c>
      <c r="C14" s="195">
        <v>2000</v>
      </c>
    </row>
    <row r="15" spans="2:3" s="38" customFormat="1" ht="18" customHeight="1">
      <c r="B15" s="144" t="s">
        <v>709</v>
      </c>
      <c r="C15" s="182">
        <f>C14</f>
        <v>2000</v>
      </c>
    </row>
  </sheetData>
  <mergeCells count="1">
    <mergeCell ref="B11:C11"/>
  </mergeCells>
  <printOptions/>
  <pageMargins left="0.75" right="0.26" top="1.06" bottom="1" header="0.5" footer="0.5"/>
  <pageSetup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9"/>
  <dimension ref="B1:D18"/>
  <sheetViews>
    <sheetView zoomScalePageLayoutView="0" workbookViewId="0" topLeftCell="A1">
      <selection activeCell="G321" sqref="G321"/>
    </sheetView>
  </sheetViews>
  <sheetFormatPr defaultColWidth="9.00390625" defaultRowHeight="12.75"/>
  <cols>
    <col min="1" max="1" width="6.75390625" style="5" customWidth="1"/>
    <col min="2" max="2" width="50.375" style="5" customWidth="1"/>
    <col min="3" max="3" width="35.125" style="5" customWidth="1"/>
    <col min="4" max="16384" width="9.125" style="5" customWidth="1"/>
  </cols>
  <sheetData>
    <row r="1" spans="2:4" ht="12.75">
      <c r="B1" s="296" t="s">
        <v>602</v>
      </c>
      <c r="C1" s="296"/>
      <c r="D1" s="7"/>
    </row>
    <row r="2" spans="2:4" ht="12.75">
      <c r="B2" s="295" t="s">
        <v>553</v>
      </c>
      <c r="C2" s="295"/>
      <c r="D2" s="7"/>
    </row>
    <row r="3" spans="2:4" ht="12.75">
      <c r="B3" s="295" t="s">
        <v>691</v>
      </c>
      <c r="C3" s="295"/>
      <c r="D3" s="7"/>
    </row>
    <row r="4" spans="2:4" ht="12.75">
      <c r="B4" s="295" t="s">
        <v>539</v>
      </c>
      <c r="C4" s="295"/>
      <c r="D4" s="7"/>
    </row>
    <row r="5" ht="12.75">
      <c r="B5" s="6"/>
    </row>
    <row r="6" spans="2:3" ht="12.75">
      <c r="B6" s="294" t="s">
        <v>601</v>
      </c>
      <c r="C6" s="294"/>
    </row>
    <row r="7" spans="2:3" ht="12.75">
      <c r="B7" s="294" t="s">
        <v>412</v>
      </c>
      <c r="C7" s="294"/>
    </row>
    <row r="8" spans="2:3" ht="12.75">
      <c r="B8" s="312"/>
      <c r="C8" s="312"/>
    </row>
    <row r="9" spans="2:3" ht="46.5" customHeight="1">
      <c r="B9" s="8" t="s">
        <v>549</v>
      </c>
      <c r="C9" s="8" t="s">
        <v>760</v>
      </c>
    </row>
    <row r="10" spans="2:3" ht="12.75">
      <c r="B10" s="31" t="s">
        <v>741</v>
      </c>
      <c r="C10" s="195">
        <v>310.3</v>
      </c>
    </row>
    <row r="11" spans="2:3" ht="12.75">
      <c r="B11" s="31" t="s">
        <v>702</v>
      </c>
      <c r="C11" s="195">
        <v>28.5</v>
      </c>
    </row>
    <row r="12" spans="2:3" ht="12.75">
      <c r="B12" s="31" t="s">
        <v>703</v>
      </c>
      <c r="C12" s="195">
        <v>65.5</v>
      </c>
    </row>
    <row r="13" spans="2:3" ht="12.75">
      <c r="B13" s="169" t="s">
        <v>704</v>
      </c>
      <c r="C13" s="195">
        <v>47</v>
      </c>
    </row>
    <row r="14" spans="2:3" ht="12.75">
      <c r="B14" s="31" t="s">
        <v>706</v>
      </c>
      <c r="C14" s="195">
        <v>95.6</v>
      </c>
    </row>
    <row r="15" spans="2:3" ht="12.75">
      <c r="B15" s="31" t="s">
        <v>705</v>
      </c>
      <c r="C15" s="195">
        <v>69</v>
      </c>
    </row>
    <row r="16" spans="2:3" ht="12.75">
      <c r="B16" s="31" t="s">
        <v>707</v>
      </c>
      <c r="C16" s="195">
        <v>38.4</v>
      </c>
    </row>
    <row r="17" spans="2:3" ht="12.75">
      <c r="B17" s="31" t="s">
        <v>708</v>
      </c>
      <c r="C17" s="195">
        <v>58.3</v>
      </c>
    </row>
    <row r="18" spans="2:3" s="38" customFormat="1" ht="12.75">
      <c r="B18" s="144" t="s">
        <v>709</v>
      </c>
      <c r="C18" s="182">
        <f>C10+C11+C12+C13+C14+C15+C16+C17</f>
        <v>712.5999999999999</v>
      </c>
    </row>
  </sheetData>
  <sheetProtection/>
  <mergeCells count="7">
    <mergeCell ref="B8:C8"/>
    <mergeCell ref="B1:C1"/>
    <mergeCell ref="B2:C2"/>
    <mergeCell ref="B3:C3"/>
    <mergeCell ref="B4:C4"/>
    <mergeCell ref="B7:C7"/>
    <mergeCell ref="B6:C6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30"/>
  <dimension ref="B1:D19"/>
  <sheetViews>
    <sheetView zoomScalePageLayoutView="0" workbookViewId="0" topLeftCell="A1">
      <selection activeCell="G321" sqref="G321"/>
    </sheetView>
  </sheetViews>
  <sheetFormatPr defaultColWidth="9.00390625" defaultRowHeight="12.75"/>
  <cols>
    <col min="1" max="1" width="4.375" style="5" customWidth="1"/>
    <col min="2" max="2" width="52.375" style="5" customWidth="1"/>
    <col min="3" max="3" width="19.00390625" style="5" customWidth="1"/>
    <col min="4" max="4" width="16.625" style="5" customWidth="1"/>
    <col min="5" max="16384" width="9.125" style="5" customWidth="1"/>
  </cols>
  <sheetData>
    <row r="1" spans="2:4" ht="12.75">
      <c r="B1" s="296" t="s">
        <v>262</v>
      </c>
      <c r="C1" s="296"/>
      <c r="D1" s="296"/>
    </row>
    <row r="2" spans="2:4" ht="12.75">
      <c r="B2" s="295" t="s">
        <v>553</v>
      </c>
      <c r="C2" s="295"/>
      <c r="D2" s="295"/>
    </row>
    <row r="3" spans="2:4" ht="12.75">
      <c r="B3" s="295" t="s">
        <v>691</v>
      </c>
      <c r="C3" s="295"/>
      <c r="D3" s="295"/>
    </row>
    <row r="4" spans="2:4" ht="12.75">
      <c r="B4" s="295" t="s">
        <v>539</v>
      </c>
      <c r="C4" s="295"/>
      <c r="D4" s="295"/>
    </row>
    <row r="5" ht="12.75">
      <c r="B5" s="6"/>
    </row>
    <row r="6" spans="2:4" ht="12.75">
      <c r="B6" s="294" t="s">
        <v>603</v>
      </c>
      <c r="C6" s="294"/>
      <c r="D6" s="294"/>
    </row>
    <row r="7" spans="2:4" ht="12.75">
      <c r="B7" s="294" t="s">
        <v>412</v>
      </c>
      <c r="C7" s="294"/>
      <c r="D7" s="294"/>
    </row>
    <row r="8" spans="2:4" ht="12.75">
      <c r="B8" s="312"/>
      <c r="C8" s="312"/>
      <c r="D8" s="312"/>
    </row>
    <row r="9" spans="2:4" ht="27.75" customHeight="1">
      <c r="B9" s="303" t="s">
        <v>549</v>
      </c>
      <c r="C9" s="303" t="s">
        <v>760</v>
      </c>
      <c r="D9" s="303"/>
    </row>
    <row r="10" spans="2:4" ht="19.5" customHeight="1">
      <c r="B10" s="303"/>
      <c r="C10" s="8" t="s">
        <v>639</v>
      </c>
      <c r="D10" s="54" t="s">
        <v>125</v>
      </c>
    </row>
    <row r="11" spans="2:4" ht="12.75">
      <c r="B11" s="31" t="s">
        <v>741</v>
      </c>
      <c r="C11" s="195">
        <v>314</v>
      </c>
      <c r="D11" s="195">
        <v>300.2</v>
      </c>
    </row>
    <row r="12" spans="2:4" ht="12.75">
      <c r="B12" s="31" t="s">
        <v>702</v>
      </c>
      <c r="C12" s="195">
        <v>28.8</v>
      </c>
      <c r="D12" s="195">
        <v>27.5</v>
      </c>
    </row>
    <row r="13" spans="2:4" ht="12.75">
      <c r="B13" s="31" t="s">
        <v>703</v>
      </c>
      <c r="C13" s="195">
        <v>66.3</v>
      </c>
      <c r="D13" s="195">
        <v>63.4</v>
      </c>
    </row>
    <row r="14" spans="2:4" ht="12.75">
      <c r="B14" s="31" t="s">
        <v>704</v>
      </c>
      <c r="C14" s="195">
        <v>47.5</v>
      </c>
      <c r="D14" s="195">
        <v>45.5</v>
      </c>
    </row>
    <row r="15" spans="2:4" ht="12.75">
      <c r="B15" s="31" t="s">
        <v>706</v>
      </c>
      <c r="C15" s="195">
        <v>96.7</v>
      </c>
      <c r="D15" s="195">
        <v>92.5</v>
      </c>
    </row>
    <row r="16" spans="2:4" ht="12.75">
      <c r="B16" s="31" t="s">
        <v>705</v>
      </c>
      <c r="C16" s="195">
        <v>70</v>
      </c>
      <c r="D16" s="195">
        <v>66.9</v>
      </c>
    </row>
    <row r="17" spans="2:4" ht="12.75">
      <c r="B17" s="31" t="s">
        <v>707</v>
      </c>
      <c r="C17" s="195">
        <v>39</v>
      </c>
      <c r="D17" s="195">
        <v>37.2</v>
      </c>
    </row>
    <row r="18" spans="2:4" ht="12.75">
      <c r="B18" s="31" t="s">
        <v>708</v>
      </c>
      <c r="C18" s="195">
        <v>59</v>
      </c>
      <c r="D18" s="195">
        <v>56.4</v>
      </c>
    </row>
    <row r="19" spans="2:4" s="38" customFormat="1" ht="12.75">
      <c r="B19" s="144" t="s">
        <v>709</v>
      </c>
      <c r="C19" s="182">
        <f>C11+C12+C13+C14+C15+C16+C17+C18</f>
        <v>721.3000000000001</v>
      </c>
      <c r="D19" s="182">
        <f>D11+D12+D13+D14+D15+D16+D17+D18</f>
        <v>689.5999999999999</v>
      </c>
    </row>
  </sheetData>
  <sheetProtection/>
  <mergeCells count="9">
    <mergeCell ref="C9:D9"/>
    <mergeCell ref="B6:D6"/>
    <mergeCell ref="B7:D7"/>
    <mergeCell ref="B1:D1"/>
    <mergeCell ref="B2:D2"/>
    <mergeCell ref="B3:D3"/>
    <mergeCell ref="B4:D4"/>
    <mergeCell ref="B8:D8"/>
    <mergeCell ref="B9:B10"/>
  </mergeCells>
  <printOptions/>
  <pageMargins left="0.75" right="0.38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41"/>
  <dimension ref="A2:D30"/>
  <sheetViews>
    <sheetView workbookViewId="0" topLeftCell="A1">
      <selection activeCell="G321" sqref="G321"/>
    </sheetView>
  </sheetViews>
  <sheetFormatPr defaultColWidth="9.00390625" defaultRowHeight="12.75"/>
  <cols>
    <col min="1" max="1" width="51.75390625" style="197" customWidth="1"/>
    <col min="2" max="2" width="22.75390625" style="197" customWidth="1"/>
    <col min="3" max="3" width="14.25390625" style="197" customWidth="1"/>
    <col min="4" max="16384" width="9.125" style="197" customWidth="1"/>
  </cols>
  <sheetData>
    <row r="2" spans="1:4" ht="12.75">
      <c r="A2" s="296" t="s">
        <v>263</v>
      </c>
      <c r="B2" s="296"/>
      <c r="C2" s="4"/>
      <c r="D2" s="196"/>
    </row>
    <row r="3" spans="1:4" ht="12.75">
      <c r="A3" s="336" t="s">
        <v>553</v>
      </c>
      <c r="B3" s="336"/>
      <c r="C3" s="198"/>
      <c r="D3" s="199"/>
    </row>
    <row r="4" spans="1:4" ht="12.75">
      <c r="A4" s="336" t="s">
        <v>691</v>
      </c>
      <c r="B4" s="336"/>
      <c r="C4" s="198"/>
      <c r="D4" s="199"/>
    </row>
    <row r="5" spans="1:4" ht="12.75">
      <c r="A5" s="336" t="s">
        <v>539</v>
      </c>
      <c r="B5" s="336"/>
      <c r="C5" s="198"/>
      <c r="D5" s="199"/>
    </row>
    <row r="7" spans="1:3" ht="12.75">
      <c r="A7" s="335" t="s">
        <v>255</v>
      </c>
      <c r="B7" s="335"/>
      <c r="C7" s="196"/>
    </row>
    <row r="8" spans="1:3" ht="12.75">
      <c r="A8" s="335" t="s">
        <v>261</v>
      </c>
      <c r="B8" s="335"/>
      <c r="C8" s="196"/>
    </row>
    <row r="9" spans="1:2" ht="12.75">
      <c r="A9" s="200"/>
      <c r="B9" s="200"/>
    </row>
    <row r="10" spans="1:3" ht="12.75">
      <c r="A10" s="200"/>
      <c r="B10" s="200"/>
      <c r="C10" s="200"/>
    </row>
    <row r="11" spans="1:3" ht="12.75">
      <c r="A11" s="201" t="s">
        <v>256</v>
      </c>
      <c r="B11" s="201" t="s">
        <v>760</v>
      </c>
      <c r="C11" s="200"/>
    </row>
    <row r="12" spans="1:3" ht="12.75">
      <c r="A12" s="201" t="s">
        <v>257</v>
      </c>
      <c r="B12" s="201">
        <f>B13</f>
        <v>0</v>
      </c>
      <c r="C12" s="200"/>
    </row>
    <row r="13" spans="1:3" ht="25.5">
      <c r="A13" s="202" t="s">
        <v>258</v>
      </c>
      <c r="B13" s="201">
        <f>B14-B15</f>
        <v>0</v>
      </c>
      <c r="C13" s="200"/>
    </row>
    <row r="14" spans="1:3" ht="12.75">
      <c r="A14" s="203" t="s">
        <v>259</v>
      </c>
      <c r="B14" s="204">
        <v>0</v>
      </c>
      <c r="C14" s="200"/>
    </row>
    <row r="15" spans="1:3" ht="12.75">
      <c r="A15" s="203" t="s">
        <v>260</v>
      </c>
      <c r="B15" s="204">
        <v>0</v>
      </c>
      <c r="C15" s="200"/>
    </row>
    <row r="16" spans="1:3" ht="12.75">
      <c r="A16" s="200"/>
      <c r="B16" s="205"/>
      <c r="C16" s="200"/>
    </row>
    <row r="17" spans="1:3" ht="12.75">
      <c r="A17" s="200"/>
      <c r="B17" s="200"/>
      <c r="C17" s="200"/>
    </row>
    <row r="18" spans="1:3" ht="12.75">
      <c r="A18" s="200"/>
      <c r="B18" s="200"/>
      <c r="C18" s="200"/>
    </row>
    <row r="19" spans="1:3" ht="12.75">
      <c r="A19" s="200"/>
      <c r="B19" s="200"/>
      <c r="C19" s="200"/>
    </row>
    <row r="20" spans="1:3" ht="12.75">
      <c r="A20" s="200"/>
      <c r="B20" s="200"/>
      <c r="C20" s="200"/>
    </row>
    <row r="21" spans="1:3" ht="12.75">
      <c r="A21" s="200"/>
      <c r="B21" s="200"/>
      <c r="C21" s="200"/>
    </row>
    <row r="22" spans="1:3" ht="12.75">
      <c r="A22" s="200"/>
      <c r="B22" s="200"/>
      <c r="C22" s="200"/>
    </row>
    <row r="23" spans="1:3" ht="12.75">
      <c r="A23" s="200"/>
      <c r="B23" s="200"/>
      <c r="C23" s="200"/>
    </row>
    <row r="24" spans="1:3" ht="12.75">
      <c r="A24" s="200"/>
      <c r="B24" s="200"/>
      <c r="C24" s="200"/>
    </row>
    <row r="25" spans="1:3" ht="12.75">
      <c r="A25" s="200"/>
      <c r="B25" s="200"/>
      <c r="C25" s="200"/>
    </row>
    <row r="26" spans="1:3" ht="12.75">
      <c r="A26" s="200"/>
      <c r="B26" s="200"/>
      <c r="C26" s="200"/>
    </row>
    <row r="27" spans="1:3" ht="12.75">
      <c r="A27" s="200"/>
      <c r="B27" s="200"/>
      <c r="C27" s="200"/>
    </row>
    <row r="28" spans="1:3" ht="12.75">
      <c r="A28" s="200"/>
      <c r="B28" s="200"/>
      <c r="C28" s="200"/>
    </row>
    <row r="29" spans="1:3" ht="12.75">
      <c r="A29" s="200"/>
      <c r="B29" s="200"/>
      <c r="C29" s="200"/>
    </row>
    <row r="30" spans="1:3" ht="12.75">
      <c r="A30" s="200"/>
      <c r="B30" s="200"/>
      <c r="C30" s="200"/>
    </row>
  </sheetData>
  <mergeCells count="6">
    <mergeCell ref="A7:B7"/>
    <mergeCell ref="A8:B8"/>
    <mergeCell ref="A2:B2"/>
    <mergeCell ref="A3:B3"/>
    <mergeCell ref="A4:B4"/>
    <mergeCell ref="A5:B5"/>
  </mergeCells>
  <printOptions/>
  <pageMargins left="0.95" right="0.38" top="0.65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43"/>
  <dimension ref="A2:D30"/>
  <sheetViews>
    <sheetView workbookViewId="0" topLeftCell="A1">
      <selection activeCell="G321" sqref="G321"/>
    </sheetView>
  </sheetViews>
  <sheetFormatPr defaultColWidth="9.00390625" defaultRowHeight="12.75"/>
  <cols>
    <col min="1" max="1" width="51.75390625" style="197" customWidth="1"/>
    <col min="2" max="2" width="22.75390625" style="197" customWidth="1"/>
    <col min="3" max="3" width="14.25390625" style="197" customWidth="1"/>
    <col min="4" max="16384" width="9.125" style="197" customWidth="1"/>
  </cols>
  <sheetData>
    <row r="2" spans="1:4" ht="12.75">
      <c r="A2" s="296" t="s">
        <v>494</v>
      </c>
      <c r="B2" s="296"/>
      <c r="C2" s="296"/>
      <c r="D2" s="196"/>
    </row>
    <row r="3" spans="1:4" ht="12.75">
      <c r="A3" s="336" t="s">
        <v>553</v>
      </c>
      <c r="B3" s="336"/>
      <c r="C3" s="336"/>
      <c r="D3" s="199"/>
    </row>
    <row r="4" spans="1:4" ht="12.75">
      <c r="A4" s="336" t="s">
        <v>691</v>
      </c>
      <c r="B4" s="336"/>
      <c r="C4" s="336"/>
      <c r="D4" s="199"/>
    </row>
    <row r="5" spans="1:4" ht="12.75">
      <c r="A5" s="336" t="s">
        <v>539</v>
      </c>
      <c r="B5" s="336"/>
      <c r="C5" s="336"/>
      <c r="D5" s="199"/>
    </row>
    <row r="7" spans="1:3" ht="12.75">
      <c r="A7" s="335" t="s">
        <v>255</v>
      </c>
      <c r="B7" s="335"/>
      <c r="C7" s="335"/>
    </row>
    <row r="8" spans="1:3" ht="12.75">
      <c r="A8" s="335" t="s">
        <v>264</v>
      </c>
      <c r="B8" s="335"/>
      <c r="C8" s="335"/>
    </row>
    <row r="9" spans="1:2" ht="12.75">
      <c r="A9" s="200"/>
      <c r="B9" s="200"/>
    </row>
    <row r="10" spans="1:3" ht="12.75" customHeight="1">
      <c r="A10" s="337" t="s">
        <v>256</v>
      </c>
      <c r="B10" s="337" t="s">
        <v>760</v>
      </c>
      <c r="C10" s="337"/>
    </row>
    <row r="11" spans="1:3" ht="12.75">
      <c r="A11" s="337"/>
      <c r="B11" s="201" t="s">
        <v>639</v>
      </c>
      <c r="C11" s="201" t="s">
        <v>125</v>
      </c>
    </row>
    <row r="12" spans="1:3" ht="12.75">
      <c r="A12" s="201" t="s">
        <v>257</v>
      </c>
      <c r="B12" s="201">
        <f>B13</f>
        <v>0</v>
      </c>
      <c r="C12" s="201">
        <f>C13</f>
        <v>0</v>
      </c>
    </row>
    <row r="13" spans="1:3" ht="25.5">
      <c r="A13" s="202" t="s">
        <v>258</v>
      </c>
      <c r="B13" s="201">
        <f>B14-B15</f>
        <v>0</v>
      </c>
      <c r="C13" s="201">
        <f>C14-C15</f>
        <v>0</v>
      </c>
    </row>
    <row r="14" spans="1:3" ht="12.75">
      <c r="A14" s="203" t="s">
        <v>259</v>
      </c>
      <c r="B14" s="204">
        <v>0</v>
      </c>
      <c r="C14" s="204">
        <v>0</v>
      </c>
    </row>
    <row r="15" spans="1:3" ht="12.75">
      <c r="A15" s="203" t="s">
        <v>260</v>
      </c>
      <c r="B15" s="204">
        <v>0</v>
      </c>
      <c r="C15" s="204">
        <v>0</v>
      </c>
    </row>
    <row r="16" spans="1:3" ht="12.75">
      <c r="A16" s="200"/>
      <c r="B16" s="205"/>
      <c r="C16" s="200"/>
    </row>
    <row r="17" spans="1:3" ht="12.75">
      <c r="A17" s="200"/>
      <c r="B17" s="200"/>
      <c r="C17" s="200"/>
    </row>
    <row r="18" spans="1:3" ht="12.75">
      <c r="A18" s="200"/>
      <c r="B18" s="200"/>
      <c r="C18" s="200"/>
    </row>
    <row r="19" spans="1:3" ht="12.75">
      <c r="A19" s="200"/>
      <c r="B19" s="200"/>
      <c r="C19" s="200"/>
    </row>
    <row r="20" spans="1:3" ht="12.75">
      <c r="A20" s="200"/>
      <c r="B20" s="200"/>
      <c r="C20" s="200"/>
    </row>
    <row r="21" spans="1:3" ht="12.75">
      <c r="A21" s="200"/>
      <c r="B21" s="200"/>
      <c r="C21" s="200"/>
    </row>
    <row r="22" spans="1:3" ht="12.75">
      <c r="A22" s="200"/>
      <c r="B22" s="200"/>
      <c r="C22" s="200"/>
    </row>
    <row r="23" spans="1:3" ht="12.75">
      <c r="A23" s="200"/>
      <c r="B23" s="200"/>
      <c r="C23" s="200"/>
    </row>
    <row r="24" spans="1:3" ht="12.75">
      <c r="A24" s="200"/>
      <c r="B24" s="200"/>
      <c r="C24" s="200"/>
    </row>
    <row r="25" spans="1:3" ht="12.75">
      <c r="A25" s="200"/>
      <c r="B25" s="200"/>
      <c r="C25" s="200"/>
    </row>
    <row r="26" spans="1:3" ht="12.75">
      <c r="A26" s="200"/>
      <c r="B26" s="200"/>
      <c r="C26" s="200"/>
    </row>
    <row r="27" spans="1:3" ht="12.75">
      <c r="A27" s="200"/>
      <c r="B27" s="200"/>
      <c r="C27" s="200"/>
    </row>
    <row r="28" spans="1:3" ht="12.75">
      <c r="A28" s="200"/>
      <c r="B28" s="200"/>
      <c r="C28" s="200"/>
    </row>
    <row r="29" spans="1:3" ht="12.75">
      <c r="A29" s="200"/>
      <c r="B29" s="200"/>
      <c r="C29" s="200"/>
    </row>
    <row r="30" spans="1:3" ht="12.75">
      <c r="A30" s="200"/>
      <c r="B30" s="200"/>
      <c r="C30" s="200"/>
    </row>
  </sheetData>
  <mergeCells count="8">
    <mergeCell ref="A2:C2"/>
    <mergeCell ref="A3:C3"/>
    <mergeCell ref="A4:C4"/>
    <mergeCell ref="A5:C5"/>
    <mergeCell ref="A10:A11"/>
    <mergeCell ref="B10:C10"/>
    <mergeCell ref="A7:C7"/>
    <mergeCell ref="A8:C8"/>
  </mergeCells>
  <printOptions/>
  <pageMargins left="0.84" right="0.38" top="0.65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H61"/>
  <sheetViews>
    <sheetView workbookViewId="0" topLeftCell="A1">
      <selection activeCell="K15" sqref="K15"/>
    </sheetView>
  </sheetViews>
  <sheetFormatPr defaultColWidth="9.00390625" defaultRowHeight="12.75"/>
  <cols>
    <col min="1" max="1" width="23.125" style="43" customWidth="1"/>
    <col min="2" max="2" width="47.375" style="43" customWidth="1"/>
    <col min="3" max="3" width="5.625" style="43" customWidth="1"/>
    <col min="4" max="4" width="7.25390625" style="43" customWidth="1"/>
    <col min="5" max="5" width="7.625" style="43" customWidth="1"/>
    <col min="6" max="7" width="7.125" style="43" customWidth="1"/>
    <col min="8" max="16384" width="9.125" style="43" customWidth="1"/>
  </cols>
  <sheetData>
    <row r="3" spans="1:7" s="5" customFormat="1" ht="12.75">
      <c r="A3" s="3"/>
      <c r="B3" s="4"/>
      <c r="C3" s="4"/>
      <c r="D3" s="4"/>
      <c r="E3" s="4"/>
      <c r="F3" s="4"/>
      <c r="G3" s="209" t="s">
        <v>400</v>
      </c>
    </row>
    <row r="4" spans="2:7" s="5" customFormat="1" ht="12.75">
      <c r="B4" s="7"/>
      <c r="C4" s="7"/>
      <c r="D4" s="7"/>
      <c r="E4" s="7"/>
      <c r="F4" s="7"/>
      <c r="G4" s="6" t="s">
        <v>188</v>
      </c>
    </row>
    <row r="5" spans="2:7" s="5" customFormat="1" ht="12.75">
      <c r="B5" s="7"/>
      <c r="C5" s="7"/>
      <c r="D5" s="7"/>
      <c r="E5" s="7"/>
      <c r="F5" s="7"/>
      <c r="G5" s="6" t="s">
        <v>532</v>
      </c>
    </row>
    <row r="6" spans="2:7" s="5" customFormat="1" ht="12.75">
      <c r="B6" s="7"/>
      <c r="C6" s="7"/>
      <c r="D6" s="7"/>
      <c r="E6" s="7"/>
      <c r="F6" s="7"/>
      <c r="G6" s="6" t="s">
        <v>533</v>
      </c>
    </row>
    <row r="8" spans="1:7" s="5" customFormat="1" ht="12.75">
      <c r="A8" s="294" t="s">
        <v>369</v>
      </c>
      <c r="B8" s="294"/>
      <c r="C8" s="294"/>
      <c r="D8" s="294"/>
      <c r="E8" s="294"/>
      <c r="F8" s="294"/>
      <c r="G8" s="294"/>
    </row>
    <row r="9" spans="1:7" s="5" customFormat="1" ht="12.75">
      <c r="A9" s="294" t="s">
        <v>534</v>
      </c>
      <c r="B9" s="294"/>
      <c r="C9" s="294"/>
      <c r="D9" s="294"/>
      <c r="E9" s="294"/>
      <c r="F9" s="294"/>
      <c r="G9" s="294"/>
    </row>
    <row r="10" spans="1:7" s="5" customFormat="1" ht="12.75">
      <c r="A10" s="237"/>
      <c r="B10" s="238"/>
      <c r="C10" s="237"/>
      <c r="D10" s="237"/>
      <c r="E10" s="237"/>
      <c r="F10" s="237"/>
      <c r="G10" s="239"/>
    </row>
    <row r="11" spans="1:7" s="5" customFormat="1" ht="12.75" customHeight="1">
      <c r="A11" s="303" t="s">
        <v>370</v>
      </c>
      <c r="B11" s="303" t="s">
        <v>371</v>
      </c>
      <c r="C11" s="303" t="s">
        <v>372</v>
      </c>
      <c r="D11" s="303"/>
      <c r="E11" s="303"/>
      <c r="F11" s="303"/>
      <c r="G11" s="303"/>
    </row>
    <row r="12" spans="1:7" s="5" customFormat="1" ht="22.5" customHeight="1">
      <c r="A12" s="303"/>
      <c r="B12" s="303"/>
      <c r="C12" s="278" t="s">
        <v>373</v>
      </c>
      <c r="D12" s="277" t="s">
        <v>374</v>
      </c>
      <c r="E12" s="277"/>
      <c r="F12" s="277" t="s">
        <v>375</v>
      </c>
      <c r="G12" s="277"/>
    </row>
    <row r="13" spans="1:7" s="240" customFormat="1" ht="29.25">
      <c r="A13" s="303"/>
      <c r="B13" s="303"/>
      <c r="C13" s="278"/>
      <c r="D13" s="207" t="s">
        <v>88</v>
      </c>
      <c r="E13" s="207" t="s">
        <v>89</v>
      </c>
      <c r="F13" s="207" t="s">
        <v>86</v>
      </c>
      <c r="G13" s="207" t="s">
        <v>87</v>
      </c>
    </row>
    <row r="14" spans="1:7" ht="78">
      <c r="A14" s="236" t="s">
        <v>548</v>
      </c>
      <c r="B14" s="42" t="s">
        <v>830</v>
      </c>
      <c r="C14" s="47">
        <v>57</v>
      </c>
      <c r="D14" s="47">
        <v>47</v>
      </c>
      <c r="E14" s="47">
        <v>55</v>
      </c>
      <c r="F14" s="47">
        <v>10</v>
      </c>
      <c r="G14" s="44">
        <v>2</v>
      </c>
    </row>
    <row r="15" spans="1:7" ht="114.75">
      <c r="A15" s="236" t="s">
        <v>442</v>
      </c>
      <c r="B15" s="42" t="s">
        <v>244</v>
      </c>
      <c r="C15" s="47">
        <v>57</v>
      </c>
      <c r="D15" s="47">
        <v>47</v>
      </c>
      <c r="E15" s="47">
        <v>55</v>
      </c>
      <c r="F15" s="47">
        <v>10</v>
      </c>
      <c r="G15" s="44">
        <v>2</v>
      </c>
    </row>
    <row r="16" spans="1:7" ht="76.5">
      <c r="A16" s="236" t="s">
        <v>642</v>
      </c>
      <c r="B16" s="42" t="s">
        <v>831</v>
      </c>
      <c r="C16" s="47">
        <f aca="true" t="shared" si="0" ref="C16:C22">D16+F16</f>
        <v>1.85</v>
      </c>
      <c r="D16" s="241">
        <v>1.538</v>
      </c>
      <c r="E16" s="241"/>
      <c r="F16" s="47">
        <v>0.312</v>
      </c>
      <c r="G16" s="242"/>
    </row>
    <row r="17" spans="1:7" ht="89.25">
      <c r="A17" s="236" t="s">
        <v>644</v>
      </c>
      <c r="B17" s="42" t="s">
        <v>57</v>
      </c>
      <c r="C17" s="47">
        <f t="shared" si="0"/>
        <v>1.85</v>
      </c>
      <c r="D17" s="241">
        <v>1.538</v>
      </c>
      <c r="E17" s="241"/>
      <c r="F17" s="47">
        <v>0.312</v>
      </c>
      <c r="G17" s="242"/>
    </row>
    <row r="18" spans="1:7" ht="76.5">
      <c r="A18" s="236" t="s">
        <v>646</v>
      </c>
      <c r="B18" s="42" t="s">
        <v>58</v>
      </c>
      <c r="C18" s="47">
        <f t="shared" si="0"/>
        <v>1.85</v>
      </c>
      <c r="D18" s="241">
        <v>1.538</v>
      </c>
      <c r="E18" s="241"/>
      <c r="F18" s="47">
        <v>0.312</v>
      </c>
      <c r="G18" s="242"/>
    </row>
    <row r="19" spans="1:7" ht="76.5">
      <c r="A19" s="236" t="s">
        <v>59</v>
      </c>
      <c r="B19" s="42" t="s">
        <v>60</v>
      </c>
      <c r="C19" s="47">
        <f t="shared" si="0"/>
        <v>1.85</v>
      </c>
      <c r="D19" s="241">
        <v>1.538</v>
      </c>
      <c r="E19" s="241"/>
      <c r="F19" s="47">
        <v>0.312</v>
      </c>
      <c r="G19" s="242"/>
    </row>
    <row r="20" spans="1:7" ht="25.5">
      <c r="A20" s="243" t="s">
        <v>798</v>
      </c>
      <c r="B20" s="46" t="s">
        <v>297</v>
      </c>
      <c r="C20" s="47">
        <f>D20+F20</f>
        <v>100</v>
      </c>
      <c r="D20" s="281">
        <v>100</v>
      </c>
      <c r="E20" s="281"/>
      <c r="F20" s="284"/>
      <c r="G20" s="285"/>
    </row>
    <row r="21" spans="1:7" ht="12.75">
      <c r="A21" s="243" t="s">
        <v>755</v>
      </c>
      <c r="B21" s="46" t="s">
        <v>298</v>
      </c>
      <c r="C21" s="47">
        <f>D21+F21</f>
        <v>100</v>
      </c>
      <c r="D21" s="244">
        <v>50</v>
      </c>
      <c r="E21" s="244">
        <v>70</v>
      </c>
      <c r="F21" s="244">
        <v>50</v>
      </c>
      <c r="G21" s="245">
        <v>30</v>
      </c>
    </row>
    <row r="22" spans="1:7" ht="38.25">
      <c r="A22" s="45" t="s">
        <v>753</v>
      </c>
      <c r="B22" s="246" t="s">
        <v>754</v>
      </c>
      <c r="C22" s="47">
        <f t="shared" si="0"/>
        <v>100</v>
      </c>
      <c r="D22" s="284">
        <v>100</v>
      </c>
      <c r="E22" s="285"/>
      <c r="F22" s="284"/>
      <c r="G22" s="285"/>
    </row>
    <row r="23" spans="1:7" ht="48" customHeight="1">
      <c r="A23" s="243" t="s">
        <v>378</v>
      </c>
      <c r="B23" s="46" t="s">
        <v>76</v>
      </c>
      <c r="C23" s="47">
        <v>100</v>
      </c>
      <c r="D23" s="280"/>
      <c r="E23" s="280"/>
      <c r="F23" s="301">
        <v>100</v>
      </c>
      <c r="G23" s="302"/>
    </row>
    <row r="24" spans="1:7" ht="49.5" customHeight="1">
      <c r="A24" s="243" t="s">
        <v>62</v>
      </c>
      <c r="B24" s="46" t="s">
        <v>61</v>
      </c>
      <c r="C24" s="47">
        <v>100</v>
      </c>
      <c r="D24" s="301"/>
      <c r="E24" s="302"/>
      <c r="F24" s="301">
        <v>100</v>
      </c>
      <c r="G24" s="302"/>
    </row>
    <row r="25" spans="1:7" ht="63.75">
      <c r="A25" s="243" t="s">
        <v>379</v>
      </c>
      <c r="B25" s="46" t="s">
        <v>77</v>
      </c>
      <c r="C25" s="47">
        <v>100</v>
      </c>
      <c r="D25" s="280"/>
      <c r="E25" s="280"/>
      <c r="F25" s="301">
        <v>100</v>
      </c>
      <c r="G25" s="302"/>
    </row>
    <row r="26" spans="1:7" ht="63.75">
      <c r="A26" s="243" t="s">
        <v>63</v>
      </c>
      <c r="B26" s="46" t="s">
        <v>65</v>
      </c>
      <c r="C26" s="47">
        <v>100</v>
      </c>
      <c r="D26" s="301"/>
      <c r="E26" s="302"/>
      <c r="F26" s="301">
        <v>100</v>
      </c>
      <c r="G26" s="302"/>
    </row>
    <row r="27" spans="1:7" ht="63.75">
      <c r="A27" s="243" t="s">
        <v>380</v>
      </c>
      <c r="B27" s="46" t="s">
        <v>78</v>
      </c>
      <c r="C27" s="47">
        <v>100</v>
      </c>
      <c r="D27" s="280"/>
      <c r="E27" s="280"/>
      <c r="F27" s="301">
        <v>100</v>
      </c>
      <c r="G27" s="302"/>
    </row>
    <row r="28" spans="1:7" ht="63.75">
      <c r="A28" s="243" t="s">
        <v>64</v>
      </c>
      <c r="B28" s="46" t="s">
        <v>66</v>
      </c>
      <c r="C28" s="47">
        <v>100</v>
      </c>
      <c r="D28" s="301"/>
      <c r="E28" s="302"/>
      <c r="F28" s="301">
        <v>100</v>
      </c>
      <c r="G28" s="302"/>
    </row>
    <row r="29" spans="1:7" ht="51">
      <c r="A29" s="243" t="s">
        <v>555</v>
      </c>
      <c r="B29" s="46" t="s">
        <v>381</v>
      </c>
      <c r="C29" s="47">
        <v>100</v>
      </c>
      <c r="D29" s="280">
        <v>100</v>
      </c>
      <c r="E29" s="280"/>
      <c r="F29" s="301"/>
      <c r="G29" s="302"/>
    </row>
    <row r="30" spans="1:7" ht="76.5">
      <c r="A30" s="243" t="s">
        <v>756</v>
      </c>
      <c r="B30" s="46" t="s">
        <v>405</v>
      </c>
      <c r="C30" s="47">
        <v>100</v>
      </c>
      <c r="D30" s="280"/>
      <c r="E30" s="280"/>
      <c r="F30" s="301">
        <v>100</v>
      </c>
      <c r="G30" s="302"/>
    </row>
    <row r="31" spans="1:8" ht="51">
      <c r="A31" s="266" t="s">
        <v>406</v>
      </c>
      <c r="B31" s="267" t="s">
        <v>407</v>
      </c>
      <c r="C31" s="268">
        <v>100</v>
      </c>
      <c r="D31" s="279">
        <v>100</v>
      </c>
      <c r="E31" s="279"/>
      <c r="F31" s="301"/>
      <c r="G31" s="302"/>
      <c r="H31" s="247"/>
    </row>
    <row r="32" spans="1:7" ht="89.25">
      <c r="A32" s="243" t="s">
        <v>558</v>
      </c>
      <c r="B32" s="46" t="s">
        <v>79</v>
      </c>
      <c r="C32" s="47">
        <v>100</v>
      </c>
      <c r="D32" s="280">
        <v>50</v>
      </c>
      <c r="E32" s="280"/>
      <c r="F32" s="301">
        <v>50</v>
      </c>
      <c r="G32" s="302"/>
    </row>
    <row r="33" spans="1:7" ht="82.5" customHeight="1">
      <c r="A33" s="248" t="s">
        <v>67</v>
      </c>
      <c r="B33" s="235" t="s">
        <v>68</v>
      </c>
      <c r="C33" s="47">
        <v>100</v>
      </c>
      <c r="D33" s="301">
        <v>50</v>
      </c>
      <c r="E33" s="302"/>
      <c r="F33" s="301">
        <v>50</v>
      </c>
      <c r="G33" s="302"/>
    </row>
    <row r="34" spans="1:7" ht="76.5">
      <c r="A34" s="243" t="s">
        <v>408</v>
      </c>
      <c r="B34" s="82" t="s">
        <v>69</v>
      </c>
      <c r="C34" s="47">
        <v>100</v>
      </c>
      <c r="D34" s="280"/>
      <c r="E34" s="280"/>
      <c r="F34" s="301">
        <v>100</v>
      </c>
      <c r="G34" s="302"/>
    </row>
    <row r="35" spans="1:7" ht="76.5">
      <c r="A35" s="236" t="s">
        <v>70</v>
      </c>
      <c r="B35" s="42" t="s">
        <v>71</v>
      </c>
      <c r="C35" s="47">
        <v>100</v>
      </c>
      <c r="D35" s="301"/>
      <c r="E35" s="302"/>
      <c r="F35" s="301">
        <v>100</v>
      </c>
      <c r="G35" s="302"/>
    </row>
    <row r="36" spans="1:7" ht="76.5">
      <c r="A36" s="243" t="s">
        <v>299</v>
      </c>
      <c r="B36" s="46" t="s">
        <v>542</v>
      </c>
      <c r="C36" s="47">
        <v>100</v>
      </c>
      <c r="D36" s="280">
        <v>100</v>
      </c>
      <c r="E36" s="280"/>
      <c r="F36" s="301"/>
      <c r="G36" s="302"/>
    </row>
    <row r="37" spans="1:7" ht="76.5">
      <c r="A37" s="243" t="s">
        <v>409</v>
      </c>
      <c r="B37" s="46" t="s">
        <v>80</v>
      </c>
      <c r="C37" s="47">
        <v>100</v>
      </c>
      <c r="D37" s="280"/>
      <c r="E37" s="280"/>
      <c r="F37" s="301">
        <v>100</v>
      </c>
      <c r="G37" s="302"/>
    </row>
    <row r="38" spans="1:7" ht="76.5">
      <c r="A38" s="41" t="s">
        <v>72</v>
      </c>
      <c r="B38" s="235" t="s">
        <v>73</v>
      </c>
      <c r="C38" s="41">
        <v>100</v>
      </c>
      <c r="D38" s="275"/>
      <c r="E38" s="276"/>
      <c r="F38" s="275">
        <v>100</v>
      </c>
      <c r="G38" s="276"/>
    </row>
    <row r="39" spans="1:7" ht="63.75">
      <c r="A39" s="243" t="s">
        <v>300</v>
      </c>
      <c r="B39" s="46" t="s">
        <v>410</v>
      </c>
      <c r="C39" s="47">
        <v>100</v>
      </c>
      <c r="D39" s="280">
        <v>100</v>
      </c>
      <c r="E39" s="280"/>
      <c r="F39" s="301"/>
      <c r="G39" s="302"/>
    </row>
    <row r="40" spans="1:7" ht="76.5">
      <c r="A40" s="243" t="s">
        <v>411</v>
      </c>
      <c r="B40" s="46" t="s">
        <v>81</v>
      </c>
      <c r="C40" s="47">
        <v>100</v>
      </c>
      <c r="D40" s="280"/>
      <c r="E40" s="280"/>
      <c r="F40" s="301">
        <v>100</v>
      </c>
      <c r="G40" s="302"/>
    </row>
    <row r="41" spans="1:7" ht="76.5">
      <c r="A41" s="41" t="s">
        <v>74</v>
      </c>
      <c r="B41" s="235" t="s">
        <v>75</v>
      </c>
      <c r="C41" s="47">
        <v>100</v>
      </c>
      <c r="D41" s="301"/>
      <c r="E41" s="302"/>
      <c r="F41" s="301">
        <v>100</v>
      </c>
      <c r="G41" s="302"/>
    </row>
    <row r="42" spans="1:7" ht="25.5">
      <c r="A42" s="243" t="s">
        <v>301</v>
      </c>
      <c r="B42" s="46" t="s">
        <v>302</v>
      </c>
      <c r="C42" s="47">
        <v>40</v>
      </c>
      <c r="D42" s="280">
        <v>40</v>
      </c>
      <c r="E42" s="280"/>
      <c r="F42" s="301"/>
      <c r="G42" s="302"/>
    </row>
    <row r="43" spans="1:7" ht="102">
      <c r="A43" s="243" t="s">
        <v>203</v>
      </c>
      <c r="B43" s="46" t="s">
        <v>204</v>
      </c>
      <c r="C43" s="47">
        <v>100</v>
      </c>
      <c r="D43" s="280">
        <v>100</v>
      </c>
      <c r="E43" s="280"/>
      <c r="F43" s="301"/>
      <c r="G43" s="302"/>
    </row>
    <row r="44" spans="1:7" ht="51">
      <c r="A44" s="243" t="s">
        <v>560</v>
      </c>
      <c r="B44" s="46" t="s">
        <v>82</v>
      </c>
      <c r="C44" s="47">
        <v>100</v>
      </c>
      <c r="D44" s="280">
        <v>50</v>
      </c>
      <c r="E44" s="280"/>
      <c r="F44" s="301">
        <v>50</v>
      </c>
      <c r="G44" s="302"/>
    </row>
    <row r="45" spans="1:7" ht="51">
      <c r="A45" s="41" t="s">
        <v>83</v>
      </c>
      <c r="B45" s="42" t="s">
        <v>84</v>
      </c>
      <c r="C45" s="47">
        <v>100</v>
      </c>
      <c r="D45" s="301">
        <v>50</v>
      </c>
      <c r="E45" s="302"/>
      <c r="F45" s="301">
        <v>50</v>
      </c>
      <c r="G45" s="302"/>
    </row>
    <row r="46" spans="1:7" ht="51">
      <c r="A46" s="243" t="s">
        <v>303</v>
      </c>
      <c r="B46" s="46" t="s">
        <v>205</v>
      </c>
      <c r="C46" s="47">
        <v>100</v>
      </c>
      <c r="D46" s="280">
        <v>100</v>
      </c>
      <c r="E46" s="280"/>
      <c r="F46" s="301"/>
      <c r="G46" s="302"/>
    </row>
    <row r="47" spans="1:7" ht="84.75" customHeight="1">
      <c r="A47" s="41" t="s">
        <v>304</v>
      </c>
      <c r="B47" s="221" t="s">
        <v>85</v>
      </c>
      <c r="C47" s="47">
        <v>50</v>
      </c>
      <c r="D47" s="280">
        <v>50</v>
      </c>
      <c r="E47" s="280"/>
      <c r="F47" s="301"/>
      <c r="G47" s="302"/>
    </row>
    <row r="48" spans="1:7" ht="51">
      <c r="A48" s="243" t="s">
        <v>305</v>
      </c>
      <c r="B48" s="46" t="s">
        <v>306</v>
      </c>
      <c r="C48" s="47">
        <v>50</v>
      </c>
      <c r="D48" s="280">
        <v>50</v>
      </c>
      <c r="E48" s="280"/>
      <c r="F48" s="301"/>
      <c r="G48" s="302"/>
    </row>
    <row r="49" spans="1:7" ht="63.75">
      <c r="A49" s="243" t="s">
        <v>307</v>
      </c>
      <c r="B49" s="46" t="s">
        <v>206</v>
      </c>
      <c r="C49" s="47">
        <v>100</v>
      </c>
      <c r="D49" s="280">
        <v>100</v>
      </c>
      <c r="E49" s="280"/>
      <c r="F49" s="301"/>
      <c r="G49" s="302"/>
    </row>
    <row r="50" spans="1:7" ht="63.75">
      <c r="A50" s="243" t="s">
        <v>414</v>
      </c>
      <c r="B50" s="46" t="s">
        <v>416</v>
      </c>
      <c r="C50" s="47">
        <v>100</v>
      </c>
      <c r="D50" s="280">
        <v>100</v>
      </c>
      <c r="E50" s="280"/>
      <c r="F50" s="301"/>
      <c r="G50" s="302"/>
    </row>
    <row r="51" spans="1:7" ht="51">
      <c r="A51" s="243" t="s">
        <v>417</v>
      </c>
      <c r="B51" s="46" t="s">
        <v>418</v>
      </c>
      <c r="C51" s="47">
        <v>100</v>
      </c>
      <c r="D51" s="280">
        <v>100</v>
      </c>
      <c r="E51" s="280"/>
      <c r="F51" s="301"/>
      <c r="G51" s="302"/>
    </row>
    <row r="52" spans="1:7" ht="25.5">
      <c r="A52" s="243" t="s">
        <v>419</v>
      </c>
      <c r="B52" s="46" t="s">
        <v>207</v>
      </c>
      <c r="C52" s="47">
        <v>100</v>
      </c>
      <c r="D52" s="280">
        <v>100</v>
      </c>
      <c r="E52" s="280"/>
      <c r="F52" s="301"/>
      <c r="G52" s="302"/>
    </row>
    <row r="53" spans="1:7" ht="38.25">
      <c r="A53" s="243" t="s">
        <v>308</v>
      </c>
      <c r="B53" s="46" t="s">
        <v>546</v>
      </c>
      <c r="C53" s="47">
        <v>100</v>
      </c>
      <c r="D53" s="280">
        <v>100</v>
      </c>
      <c r="E53" s="280"/>
      <c r="F53" s="301"/>
      <c r="G53" s="302"/>
    </row>
    <row r="54" spans="1:7" ht="38.25">
      <c r="A54" s="243" t="s">
        <v>309</v>
      </c>
      <c r="B54" s="46" t="s">
        <v>208</v>
      </c>
      <c r="C54" s="47">
        <v>100</v>
      </c>
      <c r="D54" s="280">
        <v>100</v>
      </c>
      <c r="E54" s="280"/>
      <c r="F54" s="301"/>
      <c r="G54" s="302"/>
    </row>
    <row r="55" spans="1:7" ht="25.5">
      <c r="A55" s="243" t="s">
        <v>310</v>
      </c>
      <c r="B55" s="46" t="s">
        <v>311</v>
      </c>
      <c r="C55" s="47">
        <v>100</v>
      </c>
      <c r="D55" s="280">
        <v>100</v>
      </c>
      <c r="E55" s="280"/>
      <c r="F55" s="301"/>
      <c r="G55" s="302"/>
    </row>
    <row r="56" spans="1:7" ht="38.25">
      <c r="A56" s="249" t="s">
        <v>420</v>
      </c>
      <c r="B56" s="212" t="s">
        <v>313</v>
      </c>
      <c r="C56" s="149">
        <v>100</v>
      </c>
      <c r="D56" s="280">
        <v>100</v>
      </c>
      <c r="E56" s="280"/>
      <c r="F56" s="301"/>
      <c r="G56" s="302"/>
    </row>
    <row r="57" spans="1:7" ht="25.5">
      <c r="A57" s="47" t="s">
        <v>662</v>
      </c>
      <c r="B57" s="46" t="s">
        <v>469</v>
      </c>
      <c r="C57" s="149">
        <v>100</v>
      </c>
      <c r="D57" s="280">
        <v>100</v>
      </c>
      <c r="E57" s="280"/>
      <c r="F57" s="282"/>
      <c r="G57" s="283"/>
    </row>
    <row r="58" spans="1:7" ht="25.5">
      <c r="A58" s="47" t="s">
        <v>663</v>
      </c>
      <c r="B58" s="46" t="s">
        <v>471</v>
      </c>
      <c r="C58" s="149">
        <v>100</v>
      </c>
      <c r="D58" s="280">
        <v>100</v>
      </c>
      <c r="E58" s="280"/>
      <c r="F58" s="282"/>
      <c r="G58" s="283"/>
    </row>
    <row r="59" spans="1:6" ht="12.75">
      <c r="A59" s="250"/>
      <c r="B59" s="251"/>
      <c r="C59" s="251"/>
      <c r="D59" s="252"/>
      <c r="E59" s="252"/>
      <c r="F59" s="252"/>
    </row>
    <row r="60" spans="1:6" ht="12.75">
      <c r="A60" s="250"/>
      <c r="B60" s="251"/>
      <c r="C60" s="251"/>
      <c r="D60" s="252"/>
      <c r="E60" s="252"/>
      <c r="F60" s="252"/>
    </row>
    <row r="61" spans="1:3" ht="12.75">
      <c r="A61" s="286" t="s">
        <v>421</v>
      </c>
      <c r="B61" s="286"/>
      <c r="C61" s="253"/>
    </row>
  </sheetData>
  <sheetProtection/>
  <mergeCells count="85">
    <mergeCell ref="F29:G29"/>
    <mergeCell ref="F30:G30"/>
    <mergeCell ref="F31:G31"/>
    <mergeCell ref="D28:E28"/>
    <mergeCell ref="F28:G28"/>
    <mergeCell ref="D30:E30"/>
    <mergeCell ref="D44:E44"/>
    <mergeCell ref="D51:E51"/>
    <mergeCell ref="D46:E46"/>
    <mergeCell ref="D47:E47"/>
    <mergeCell ref="D48:E48"/>
    <mergeCell ref="D45:E45"/>
    <mergeCell ref="A61:B61"/>
    <mergeCell ref="D49:E49"/>
    <mergeCell ref="D50:E50"/>
    <mergeCell ref="D55:E55"/>
    <mergeCell ref="D56:E56"/>
    <mergeCell ref="D57:E57"/>
    <mergeCell ref="D58:E58"/>
    <mergeCell ref="D53:E53"/>
    <mergeCell ref="D52:E52"/>
    <mergeCell ref="D54:E54"/>
    <mergeCell ref="D43:E43"/>
    <mergeCell ref="D40:E40"/>
    <mergeCell ref="D37:E37"/>
    <mergeCell ref="D36:E36"/>
    <mergeCell ref="D42:E42"/>
    <mergeCell ref="D41:E41"/>
    <mergeCell ref="B11:B13"/>
    <mergeCell ref="A11:A13"/>
    <mergeCell ref="D23:E23"/>
    <mergeCell ref="D22:E22"/>
    <mergeCell ref="D26:E26"/>
    <mergeCell ref="D38:E38"/>
    <mergeCell ref="D25:E25"/>
    <mergeCell ref="D27:E27"/>
    <mergeCell ref="F58:G58"/>
    <mergeCell ref="F57:G57"/>
    <mergeCell ref="F22:G22"/>
    <mergeCell ref="F20:G20"/>
    <mergeCell ref="F23:G23"/>
    <mergeCell ref="F25:G25"/>
    <mergeCell ref="F34:G34"/>
    <mergeCell ref="F36:G36"/>
    <mergeCell ref="F32:G32"/>
    <mergeCell ref="F27:G27"/>
    <mergeCell ref="F44:G44"/>
    <mergeCell ref="D12:E12"/>
    <mergeCell ref="C12:C13"/>
    <mergeCell ref="D31:E31"/>
    <mergeCell ref="D39:E39"/>
    <mergeCell ref="D32:E32"/>
    <mergeCell ref="D34:E34"/>
    <mergeCell ref="D20:E20"/>
    <mergeCell ref="D29:E29"/>
    <mergeCell ref="F12:G12"/>
    <mergeCell ref="F48:G48"/>
    <mergeCell ref="F49:G49"/>
    <mergeCell ref="F56:G56"/>
    <mergeCell ref="F50:G50"/>
    <mergeCell ref="F51:G51"/>
    <mergeCell ref="F52:G52"/>
    <mergeCell ref="F53:G53"/>
    <mergeCell ref="F54:G54"/>
    <mergeCell ref="F55:G55"/>
    <mergeCell ref="F46:G46"/>
    <mergeCell ref="F47:G47"/>
    <mergeCell ref="F37:G37"/>
    <mergeCell ref="F39:G39"/>
    <mergeCell ref="F40:G40"/>
    <mergeCell ref="F42:G42"/>
    <mergeCell ref="F41:G41"/>
    <mergeCell ref="F45:G45"/>
    <mergeCell ref="F38:G38"/>
    <mergeCell ref="F43:G43"/>
    <mergeCell ref="A8:G8"/>
    <mergeCell ref="A9:G9"/>
    <mergeCell ref="F33:G33"/>
    <mergeCell ref="D35:E35"/>
    <mergeCell ref="F35:G35"/>
    <mergeCell ref="D24:E24"/>
    <mergeCell ref="F24:G24"/>
    <mergeCell ref="F26:G26"/>
    <mergeCell ref="C11:G11"/>
    <mergeCell ref="D33:E33"/>
  </mergeCells>
  <printOptions/>
  <pageMargins left="0.7480314960629921" right="0.2362204724409449" top="0.2362204724409449" bottom="0.2362204724409449" header="0.2362204724409449" footer="0.196850393700787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11"/>
  </sheetPr>
  <dimension ref="A1:E20"/>
  <sheetViews>
    <sheetView zoomScalePageLayoutView="0" workbookViewId="0" topLeftCell="A1">
      <selection activeCell="D29" sqref="D29"/>
    </sheetView>
  </sheetViews>
  <sheetFormatPr defaultColWidth="12.625" defaultRowHeight="12.75"/>
  <cols>
    <col min="1" max="1" width="27.125" style="5" customWidth="1"/>
    <col min="2" max="2" width="14.875" style="5" customWidth="1"/>
    <col min="3" max="3" width="15.875" style="5" customWidth="1"/>
    <col min="4" max="4" width="12.625" style="5" customWidth="1"/>
    <col min="5" max="5" width="15.00390625" style="5" customWidth="1"/>
    <col min="6" max="16384" width="12.625" style="5" customWidth="1"/>
  </cols>
  <sheetData>
    <row r="1" spans="1:5" ht="12.75">
      <c r="A1" s="296" t="s">
        <v>401</v>
      </c>
      <c r="B1" s="296"/>
      <c r="C1" s="296"/>
      <c r="D1" s="296"/>
      <c r="E1" s="296"/>
    </row>
    <row r="2" spans="1:5" ht="12.75">
      <c r="A2" s="295" t="s">
        <v>553</v>
      </c>
      <c r="B2" s="295"/>
      <c r="C2" s="295"/>
      <c r="D2" s="295"/>
      <c r="E2" s="295"/>
    </row>
    <row r="3" spans="1:5" ht="12.75">
      <c r="A3" s="295" t="s">
        <v>691</v>
      </c>
      <c r="B3" s="295"/>
      <c r="C3" s="295"/>
      <c r="D3" s="295"/>
      <c r="E3" s="295"/>
    </row>
    <row r="4" spans="1:5" ht="12.75">
      <c r="A4" s="295" t="s">
        <v>535</v>
      </c>
      <c r="B4" s="295"/>
      <c r="C4" s="295"/>
      <c r="D4" s="295"/>
      <c r="E4" s="295"/>
    </row>
    <row r="5" spans="1:5" ht="12.75">
      <c r="A5" s="295" t="s">
        <v>536</v>
      </c>
      <c r="B5" s="295"/>
      <c r="C5" s="295"/>
      <c r="D5" s="295"/>
      <c r="E5" s="295"/>
    </row>
    <row r="6" spans="1:5" ht="12.75">
      <c r="A6" s="6"/>
      <c r="B6" s="6"/>
      <c r="C6" s="6"/>
      <c r="D6" s="6"/>
      <c r="E6" s="6"/>
    </row>
    <row r="7" spans="1:5" ht="12.75">
      <c r="A7" s="294" t="s">
        <v>422</v>
      </c>
      <c r="B7" s="294"/>
      <c r="C7" s="294"/>
      <c r="D7" s="294"/>
      <c r="E7" s="294"/>
    </row>
    <row r="8" spans="1:5" ht="12.75">
      <c r="A8" s="294" t="s">
        <v>537</v>
      </c>
      <c r="B8" s="294"/>
      <c r="C8" s="294"/>
      <c r="D8" s="294"/>
      <c r="E8" s="294"/>
    </row>
    <row r="10" spans="1:5" ht="25.5" customHeight="1">
      <c r="A10" s="287" t="s">
        <v>423</v>
      </c>
      <c r="B10" s="287" t="s">
        <v>424</v>
      </c>
      <c r="C10" s="22" t="s">
        <v>425</v>
      </c>
      <c r="D10" s="287" t="s">
        <v>426</v>
      </c>
      <c r="E10" s="22" t="s">
        <v>425</v>
      </c>
    </row>
    <row r="11" spans="1:5" ht="25.5">
      <c r="A11" s="287"/>
      <c r="B11" s="287"/>
      <c r="C11" s="22" t="s">
        <v>427</v>
      </c>
      <c r="D11" s="287"/>
      <c r="E11" s="22" t="s">
        <v>427</v>
      </c>
    </row>
    <row r="12" spans="1:5" ht="12.75">
      <c r="A12" s="31" t="s">
        <v>428</v>
      </c>
      <c r="B12" s="269">
        <v>0.48449</v>
      </c>
      <c r="C12" s="32">
        <v>0.32</v>
      </c>
      <c r="D12" s="31"/>
      <c r="E12" s="31"/>
    </row>
    <row r="13" spans="1:5" ht="12.75">
      <c r="A13" s="31" t="s">
        <v>429</v>
      </c>
      <c r="B13" s="31"/>
      <c r="C13" s="31"/>
      <c r="D13" s="32">
        <v>0.1</v>
      </c>
      <c r="E13" s="31"/>
    </row>
    <row r="14" spans="1:5" ht="12.75">
      <c r="A14" s="31" t="s">
        <v>430</v>
      </c>
      <c r="B14" s="31"/>
      <c r="C14" s="31"/>
      <c r="D14" s="32">
        <v>0.02</v>
      </c>
      <c r="E14" s="31"/>
    </row>
    <row r="15" spans="1:5" ht="12.75">
      <c r="A15" s="31" t="s">
        <v>431</v>
      </c>
      <c r="B15" s="31"/>
      <c r="C15" s="31"/>
      <c r="D15" s="32">
        <v>0.02</v>
      </c>
      <c r="E15" s="31"/>
    </row>
    <row r="16" spans="1:5" ht="12.75">
      <c r="A16" s="31" t="s">
        <v>432</v>
      </c>
      <c r="B16" s="31"/>
      <c r="C16" s="31"/>
      <c r="D16" s="32">
        <v>0.02</v>
      </c>
      <c r="E16" s="31"/>
    </row>
    <row r="17" spans="1:5" ht="12.75">
      <c r="A17" s="31" t="s">
        <v>433</v>
      </c>
      <c r="B17" s="31"/>
      <c r="C17" s="31"/>
      <c r="D17" s="32">
        <v>0.02</v>
      </c>
      <c r="E17" s="31"/>
    </row>
    <row r="18" spans="1:5" ht="12.75">
      <c r="A18" s="31" t="s">
        <v>434</v>
      </c>
      <c r="B18" s="31"/>
      <c r="C18" s="31"/>
      <c r="D18" s="32">
        <v>0.02</v>
      </c>
      <c r="E18" s="31"/>
    </row>
    <row r="19" spans="1:5" ht="12.75">
      <c r="A19" s="31" t="s">
        <v>435</v>
      </c>
      <c r="B19" s="31"/>
      <c r="C19" s="31"/>
      <c r="D19" s="32">
        <v>0.02</v>
      </c>
      <c r="E19" s="31"/>
    </row>
    <row r="20" spans="1:5" ht="12.75">
      <c r="A20" s="31" t="s">
        <v>436</v>
      </c>
      <c r="B20" s="31"/>
      <c r="C20" s="31"/>
      <c r="D20" s="32">
        <v>0.02</v>
      </c>
      <c r="E20" s="31"/>
    </row>
  </sheetData>
  <sheetProtection/>
  <mergeCells count="10">
    <mergeCell ref="A10:A11"/>
    <mergeCell ref="B10:B11"/>
    <mergeCell ref="D10:D11"/>
    <mergeCell ref="A1:E1"/>
    <mergeCell ref="A2:E2"/>
    <mergeCell ref="A3:E3"/>
    <mergeCell ref="A4:E4"/>
    <mergeCell ref="A7:E7"/>
    <mergeCell ref="A8:E8"/>
    <mergeCell ref="A5:E5"/>
  </mergeCells>
  <printOptions/>
  <pageMargins left="1" right="0.4" top="0.83" bottom="1" header="0.7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B1:D13"/>
  <sheetViews>
    <sheetView zoomScalePageLayoutView="0" workbookViewId="0" topLeftCell="A1">
      <selection activeCell="D28" sqref="D28"/>
    </sheetView>
  </sheetViews>
  <sheetFormatPr defaultColWidth="12.625" defaultRowHeight="12.75"/>
  <cols>
    <col min="1" max="1" width="9.125" style="5" customWidth="1"/>
    <col min="2" max="2" width="32.375" style="5" customWidth="1"/>
    <col min="3" max="3" width="18.625" style="5" customWidth="1"/>
    <col min="4" max="4" width="21.375" style="5" customWidth="1"/>
    <col min="5" max="16384" width="12.625" style="5" customWidth="1"/>
  </cols>
  <sheetData>
    <row r="1" spans="2:4" ht="12.75">
      <c r="B1" s="296" t="s">
        <v>650</v>
      </c>
      <c r="C1" s="296"/>
      <c r="D1" s="296"/>
    </row>
    <row r="2" spans="2:4" ht="12.75">
      <c r="B2" s="295" t="s">
        <v>553</v>
      </c>
      <c r="C2" s="295"/>
      <c r="D2" s="295"/>
    </row>
    <row r="3" spans="2:4" ht="12.75">
      <c r="B3" s="295" t="s">
        <v>691</v>
      </c>
      <c r="C3" s="295"/>
      <c r="D3" s="295"/>
    </row>
    <row r="4" spans="2:4" ht="12.75">
      <c r="B4" s="295" t="s">
        <v>535</v>
      </c>
      <c r="C4" s="295"/>
      <c r="D4" s="295"/>
    </row>
    <row r="5" spans="2:4" ht="12.75">
      <c r="B5" s="295" t="s">
        <v>536</v>
      </c>
      <c r="C5" s="295"/>
      <c r="D5" s="295"/>
    </row>
    <row r="6" spans="2:4" ht="12.75">
      <c r="B6" s="6"/>
      <c r="C6" s="6"/>
      <c r="D6" s="6"/>
    </row>
    <row r="7" spans="2:4" ht="12.75">
      <c r="B7" s="294" t="s">
        <v>651</v>
      </c>
      <c r="C7" s="294"/>
      <c r="D7" s="294"/>
    </row>
    <row r="8" spans="2:4" ht="12.75">
      <c r="B8" s="294" t="s">
        <v>537</v>
      </c>
      <c r="C8" s="294"/>
      <c r="D8" s="294"/>
    </row>
    <row r="10" spans="2:4" ht="25.5" customHeight="1">
      <c r="B10" s="287" t="s">
        <v>423</v>
      </c>
      <c r="C10" s="287" t="s">
        <v>424</v>
      </c>
      <c r="D10" s="287" t="s">
        <v>810</v>
      </c>
    </row>
    <row r="11" spans="2:4" ht="12.75">
      <c r="B11" s="287"/>
      <c r="C11" s="287"/>
      <c r="D11" s="287"/>
    </row>
    <row r="12" spans="2:4" ht="12.75">
      <c r="B12" s="31" t="s">
        <v>428</v>
      </c>
      <c r="C12" s="176" t="s">
        <v>809</v>
      </c>
      <c r="D12" s="31"/>
    </row>
    <row r="13" spans="2:4" ht="12.75">
      <c r="B13" s="31" t="s">
        <v>429</v>
      </c>
      <c r="C13" s="31"/>
      <c r="D13" s="176" t="s">
        <v>538</v>
      </c>
    </row>
  </sheetData>
  <sheetProtection/>
  <mergeCells count="10">
    <mergeCell ref="B10:B11"/>
    <mergeCell ref="C10:C11"/>
    <mergeCell ref="D10:D11"/>
    <mergeCell ref="B1:D1"/>
    <mergeCell ref="B2:D2"/>
    <mergeCell ref="B3:D3"/>
    <mergeCell ref="B4:D4"/>
    <mergeCell ref="B7:D7"/>
    <mergeCell ref="B8:D8"/>
    <mergeCell ref="B5:D5"/>
  </mergeCells>
  <printOptions/>
  <pageMargins left="1" right="0.4" top="0.83" bottom="1" header="0.7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tabColor indexed="11"/>
  </sheetPr>
  <dimension ref="B1:D76"/>
  <sheetViews>
    <sheetView zoomScalePageLayoutView="0" workbookViewId="0" topLeftCell="A7">
      <selection activeCell="D17" sqref="D17"/>
    </sheetView>
  </sheetViews>
  <sheetFormatPr defaultColWidth="9.00390625" defaultRowHeight="12.75"/>
  <cols>
    <col min="1" max="1" width="9.00390625" style="43" customWidth="1"/>
    <col min="2" max="2" width="9.125" style="43" customWidth="1"/>
    <col min="3" max="3" width="23.25390625" style="43" customWidth="1"/>
    <col min="4" max="4" width="76.25390625" style="43" customWidth="1"/>
    <col min="5" max="16384" width="9.125" style="43" customWidth="1"/>
  </cols>
  <sheetData>
    <row r="1" spans="2:4" s="5" customFormat="1" ht="12.75">
      <c r="B1" s="296" t="s">
        <v>652</v>
      </c>
      <c r="C1" s="296"/>
      <c r="D1" s="296"/>
    </row>
    <row r="2" spans="2:4" s="5" customFormat="1" ht="12.75">
      <c r="B2" s="295" t="s">
        <v>437</v>
      </c>
      <c r="C2" s="295"/>
      <c r="D2" s="295"/>
    </row>
    <row r="3" spans="2:4" s="5" customFormat="1" ht="12.75">
      <c r="B3" s="295" t="s">
        <v>167</v>
      </c>
      <c r="C3" s="295"/>
      <c r="D3" s="295"/>
    </row>
    <row r="4" spans="2:4" s="5" customFormat="1" ht="12.75">
      <c r="B4" s="295" t="s">
        <v>539</v>
      </c>
      <c r="C4" s="295"/>
      <c r="D4" s="295"/>
    </row>
    <row r="6" spans="2:4" s="5" customFormat="1" ht="12.75">
      <c r="B6" s="294" t="s">
        <v>438</v>
      </c>
      <c r="C6" s="294"/>
      <c r="D6" s="294"/>
    </row>
    <row r="7" spans="2:4" s="5" customFormat="1" ht="12.75">
      <c r="B7" s="294" t="s">
        <v>328</v>
      </c>
      <c r="C7" s="294"/>
      <c r="D7" s="294"/>
    </row>
    <row r="8" spans="2:4" s="5" customFormat="1" ht="12.75">
      <c r="B8" s="271" t="s">
        <v>455</v>
      </c>
      <c r="C8" s="271"/>
      <c r="D8" s="271"/>
    </row>
    <row r="9" spans="2:4" s="5" customFormat="1" ht="12.75">
      <c r="B9" s="34"/>
      <c r="C9" s="34"/>
      <c r="D9" s="33"/>
    </row>
    <row r="10" spans="2:4" s="38" customFormat="1" ht="12.75">
      <c r="B10" s="288" t="s">
        <v>456</v>
      </c>
      <c r="C10" s="288"/>
      <c r="D10" s="303" t="s">
        <v>457</v>
      </c>
    </row>
    <row r="11" spans="2:4" s="38" customFormat="1" ht="46.5" customHeight="1">
      <c r="B11" s="8" t="s">
        <v>458</v>
      </c>
      <c r="C11" s="8" t="s">
        <v>486</v>
      </c>
      <c r="D11" s="303"/>
    </row>
    <row r="12" spans="2:4" s="5" customFormat="1" ht="15.75" customHeight="1">
      <c r="B12" s="37">
        <v>163</v>
      </c>
      <c r="C12" s="303" t="s">
        <v>460</v>
      </c>
      <c r="D12" s="303"/>
    </row>
    <row r="13" spans="2:4" s="5" customFormat="1" ht="38.25">
      <c r="B13" s="28" t="s">
        <v>461</v>
      </c>
      <c r="C13" s="22" t="s">
        <v>406</v>
      </c>
      <c r="D13" s="13" t="s">
        <v>463</v>
      </c>
    </row>
    <row r="14" spans="2:4" s="5" customFormat="1" ht="51">
      <c r="B14" s="28" t="s">
        <v>461</v>
      </c>
      <c r="C14" s="22" t="s">
        <v>558</v>
      </c>
      <c r="D14" s="13" t="s">
        <v>447</v>
      </c>
    </row>
    <row r="15" spans="2:4" s="5" customFormat="1" ht="51">
      <c r="B15" s="28" t="s">
        <v>461</v>
      </c>
      <c r="C15" s="22" t="s">
        <v>67</v>
      </c>
      <c r="D15" s="13" t="s">
        <v>68</v>
      </c>
    </row>
    <row r="16" spans="2:4" s="5" customFormat="1" ht="38.25">
      <c r="B16" s="22">
        <v>163</v>
      </c>
      <c r="C16" s="22" t="s">
        <v>467</v>
      </c>
      <c r="D16" s="13" t="s">
        <v>542</v>
      </c>
    </row>
    <row r="17" spans="2:4" s="5" customFormat="1" ht="38.25">
      <c r="B17" s="28" t="s">
        <v>461</v>
      </c>
      <c r="C17" s="22" t="s">
        <v>300</v>
      </c>
      <c r="D17" s="13" t="s">
        <v>545</v>
      </c>
    </row>
    <row r="18" spans="2:4" s="5" customFormat="1" ht="63.75">
      <c r="B18" s="22">
        <v>163</v>
      </c>
      <c r="C18" s="22" t="s">
        <v>559</v>
      </c>
      <c r="D18" s="13" t="s">
        <v>631</v>
      </c>
    </row>
    <row r="19" spans="2:4" s="5" customFormat="1" ht="25.5">
      <c r="B19" s="22">
        <v>163</v>
      </c>
      <c r="C19" s="22" t="s">
        <v>560</v>
      </c>
      <c r="D19" s="13" t="s">
        <v>82</v>
      </c>
    </row>
    <row r="20" spans="2:4" s="5" customFormat="1" ht="25.5">
      <c r="B20" s="22">
        <v>163</v>
      </c>
      <c r="C20" s="22" t="s">
        <v>83</v>
      </c>
      <c r="D20" s="13" t="s">
        <v>84</v>
      </c>
    </row>
    <row r="21" spans="2:4" s="5" customFormat="1" ht="25.5">
      <c r="B21" s="22">
        <v>163</v>
      </c>
      <c r="C21" s="22" t="s">
        <v>303</v>
      </c>
      <c r="D21" s="13" t="s">
        <v>561</v>
      </c>
    </row>
    <row r="22" spans="2:4" s="5" customFormat="1" ht="12.75">
      <c r="B22" s="28" t="s">
        <v>461</v>
      </c>
      <c r="C22" s="22" t="s">
        <v>468</v>
      </c>
      <c r="D22" s="13" t="s">
        <v>469</v>
      </c>
    </row>
    <row r="23" spans="2:4" s="5" customFormat="1" ht="12.75">
      <c r="B23" s="28" t="s">
        <v>461</v>
      </c>
      <c r="C23" s="22" t="s">
        <v>470</v>
      </c>
      <c r="D23" s="13" t="s">
        <v>471</v>
      </c>
    </row>
    <row r="24" spans="2:4" s="5" customFormat="1" ht="12.75">
      <c r="B24" s="39" t="s">
        <v>472</v>
      </c>
      <c r="C24" s="303" t="s">
        <v>473</v>
      </c>
      <c r="D24" s="303"/>
    </row>
    <row r="25" spans="2:4" s="5" customFormat="1" ht="25.5">
      <c r="B25" s="28" t="s">
        <v>472</v>
      </c>
      <c r="C25" s="22" t="s">
        <v>317</v>
      </c>
      <c r="D25" s="13" t="s">
        <v>313</v>
      </c>
    </row>
    <row r="26" spans="2:4" s="5" customFormat="1" ht="12.75">
      <c r="B26" s="28" t="s">
        <v>472</v>
      </c>
      <c r="C26" s="22" t="s">
        <v>468</v>
      </c>
      <c r="D26" s="13" t="s">
        <v>469</v>
      </c>
    </row>
    <row r="27" spans="2:4" s="5" customFormat="1" ht="12.75">
      <c r="B27" s="28" t="s">
        <v>472</v>
      </c>
      <c r="C27" s="22" t="s">
        <v>329</v>
      </c>
      <c r="D27" s="13" t="s">
        <v>330</v>
      </c>
    </row>
    <row r="28" spans="2:4" s="5" customFormat="1" ht="63.75">
      <c r="B28" s="28" t="s">
        <v>472</v>
      </c>
      <c r="C28" s="22" t="s">
        <v>474</v>
      </c>
      <c r="D28" s="13" t="s">
        <v>544</v>
      </c>
    </row>
    <row r="29" spans="2:4" s="5" customFormat="1" ht="12.75">
      <c r="B29" s="39" t="s">
        <v>475</v>
      </c>
      <c r="C29" s="303" t="s">
        <v>476</v>
      </c>
      <c r="D29" s="303"/>
    </row>
    <row r="30" spans="2:4" s="5" customFormat="1" ht="25.5">
      <c r="B30" s="28" t="s">
        <v>475</v>
      </c>
      <c r="C30" s="22" t="s">
        <v>317</v>
      </c>
      <c r="D30" s="13" t="s">
        <v>313</v>
      </c>
    </row>
    <row r="31" spans="2:4" s="5" customFormat="1" ht="12.75">
      <c r="B31" s="28" t="s">
        <v>475</v>
      </c>
      <c r="C31" s="22" t="s">
        <v>468</v>
      </c>
      <c r="D31" s="13" t="s">
        <v>469</v>
      </c>
    </row>
    <row r="32" spans="2:4" s="5" customFormat="1" ht="25.5">
      <c r="B32" s="28" t="s">
        <v>475</v>
      </c>
      <c r="C32" s="22" t="s">
        <v>325</v>
      </c>
      <c r="D32" s="13" t="s">
        <v>564</v>
      </c>
    </row>
    <row r="33" spans="2:4" s="5" customFormat="1" ht="25.5">
      <c r="B33" s="28" t="s">
        <v>475</v>
      </c>
      <c r="C33" s="22" t="s">
        <v>477</v>
      </c>
      <c r="D33" s="13" t="s">
        <v>478</v>
      </c>
    </row>
    <row r="34" spans="2:4" s="5" customFormat="1" ht="25.5">
      <c r="B34" s="28" t="s">
        <v>475</v>
      </c>
      <c r="C34" s="22" t="s">
        <v>24</v>
      </c>
      <c r="D34" s="13" t="s">
        <v>25</v>
      </c>
    </row>
    <row r="35" spans="2:4" s="5" customFormat="1" ht="22.5" customHeight="1">
      <c r="B35" s="29">
        <v>811</v>
      </c>
      <c r="C35" s="29" t="s">
        <v>796</v>
      </c>
      <c r="D35" s="13" t="s">
        <v>191</v>
      </c>
    </row>
    <row r="36" spans="2:4" ht="38.25">
      <c r="B36" s="41">
        <v>811</v>
      </c>
      <c r="C36" s="41" t="s">
        <v>742</v>
      </c>
      <c r="D36" s="42" t="s">
        <v>743</v>
      </c>
    </row>
    <row r="37" spans="2:4" ht="38.25">
      <c r="B37" s="44">
        <v>811</v>
      </c>
      <c r="C37" s="254" t="s">
        <v>744</v>
      </c>
      <c r="D37" s="255" t="s">
        <v>745</v>
      </c>
    </row>
    <row r="38" spans="2:4" ht="25.5">
      <c r="B38" s="44">
        <v>811</v>
      </c>
      <c r="C38" s="47" t="s">
        <v>479</v>
      </c>
      <c r="D38" s="46" t="s">
        <v>480</v>
      </c>
    </row>
    <row r="39" spans="2:4" ht="25.5">
      <c r="B39" s="41">
        <v>811</v>
      </c>
      <c r="C39" s="45" t="s">
        <v>481</v>
      </c>
      <c r="D39" s="256" t="s">
        <v>568</v>
      </c>
    </row>
    <row r="40" spans="2:4" ht="38.25">
      <c r="B40" s="44">
        <v>811</v>
      </c>
      <c r="C40" s="44" t="s">
        <v>482</v>
      </c>
      <c r="D40" s="46" t="s">
        <v>483</v>
      </c>
    </row>
    <row r="41" spans="2:4" ht="51">
      <c r="B41" s="44">
        <v>811</v>
      </c>
      <c r="C41" s="44" t="s">
        <v>484</v>
      </c>
      <c r="D41" s="46" t="s">
        <v>659</v>
      </c>
    </row>
    <row r="42" spans="2:4" ht="51">
      <c r="B42" s="44">
        <v>811</v>
      </c>
      <c r="C42" s="44" t="s">
        <v>331</v>
      </c>
      <c r="D42" s="46" t="s">
        <v>569</v>
      </c>
    </row>
    <row r="43" spans="2:4" ht="25.5">
      <c r="B43" s="44">
        <v>811</v>
      </c>
      <c r="C43" s="44" t="s">
        <v>487</v>
      </c>
      <c r="D43" s="46" t="s">
        <v>570</v>
      </c>
    </row>
    <row r="44" spans="2:4" ht="25.5">
      <c r="B44" s="44">
        <v>811</v>
      </c>
      <c r="C44" s="44" t="s">
        <v>332</v>
      </c>
      <c r="D44" s="46" t="s">
        <v>571</v>
      </c>
    </row>
    <row r="45" spans="2:4" ht="25.5">
      <c r="B45" s="47">
        <v>811</v>
      </c>
      <c r="C45" s="47" t="s">
        <v>488</v>
      </c>
      <c r="D45" s="46" t="s">
        <v>136</v>
      </c>
    </row>
    <row r="46" spans="2:4" ht="25.5">
      <c r="B46" s="41">
        <v>811</v>
      </c>
      <c r="C46" s="41" t="s">
        <v>556</v>
      </c>
      <c r="D46" s="257" t="s">
        <v>557</v>
      </c>
    </row>
    <row r="47" spans="2:4" ht="25.5">
      <c r="B47" s="41">
        <v>811</v>
      </c>
      <c r="C47" s="41" t="s">
        <v>26</v>
      </c>
      <c r="D47" s="155" t="s">
        <v>27</v>
      </c>
    </row>
    <row r="48" spans="2:4" ht="38.25">
      <c r="B48" s="41">
        <v>811</v>
      </c>
      <c r="C48" s="41" t="s">
        <v>28</v>
      </c>
      <c r="D48" s="257" t="s">
        <v>29</v>
      </c>
    </row>
    <row r="49" spans="2:4" ht="51">
      <c r="B49" s="41">
        <v>811</v>
      </c>
      <c r="C49" s="41" t="s">
        <v>30</v>
      </c>
      <c r="D49" s="257" t="s">
        <v>31</v>
      </c>
    </row>
    <row r="50" spans="2:4" ht="12.75">
      <c r="B50" s="44">
        <v>811</v>
      </c>
      <c r="C50" s="47" t="s">
        <v>137</v>
      </c>
      <c r="D50" s="46" t="s">
        <v>140</v>
      </c>
    </row>
    <row r="51" spans="2:4" ht="38.25">
      <c r="B51" s="45" t="s">
        <v>475</v>
      </c>
      <c r="C51" s="41" t="s">
        <v>746</v>
      </c>
      <c r="D51" s="42" t="s">
        <v>664</v>
      </c>
    </row>
    <row r="52" spans="2:4" ht="25.5">
      <c r="B52" s="45" t="s">
        <v>475</v>
      </c>
      <c r="C52" s="44" t="s">
        <v>141</v>
      </c>
      <c r="D52" s="46" t="s">
        <v>485</v>
      </c>
    </row>
    <row r="53" spans="2:4" ht="38.25">
      <c r="B53" s="45" t="s">
        <v>475</v>
      </c>
      <c r="C53" s="44" t="s">
        <v>142</v>
      </c>
      <c r="D53" s="46" t="s">
        <v>572</v>
      </c>
    </row>
    <row r="54" spans="2:4" ht="25.5">
      <c r="B54" s="45" t="s">
        <v>475</v>
      </c>
      <c r="C54" s="44" t="s">
        <v>147</v>
      </c>
      <c r="D54" s="46" t="s">
        <v>148</v>
      </c>
    </row>
    <row r="55" spans="2:4" ht="25.5">
      <c r="B55" s="45" t="s">
        <v>475</v>
      </c>
      <c r="C55" s="44" t="s">
        <v>336</v>
      </c>
      <c r="D55" s="46" t="s">
        <v>827</v>
      </c>
    </row>
    <row r="56" spans="2:4" ht="38.25">
      <c r="B56" s="45" t="s">
        <v>475</v>
      </c>
      <c r="C56" s="44" t="s">
        <v>327</v>
      </c>
      <c r="D56" s="46" t="s">
        <v>665</v>
      </c>
    </row>
    <row r="57" spans="2:4" ht="51">
      <c r="B57" s="45" t="s">
        <v>475</v>
      </c>
      <c r="C57" s="44" t="s">
        <v>335</v>
      </c>
      <c r="D57" s="46" t="s">
        <v>230</v>
      </c>
    </row>
    <row r="58" spans="2:4" ht="12.75">
      <c r="B58" s="44">
        <v>811</v>
      </c>
      <c r="C58" s="44" t="s">
        <v>157</v>
      </c>
      <c r="D58" s="46" t="s">
        <v>158</v>
      </c>
    </row>
    <row r="59" spans="2:4" ht="63.75">
      <c r="B59" s="41">
        <v>811</v>
      </c>
      <c r="C59" s="41" t="s">
        <v>159</v>
      </c>
      <c r="D59" s="257" t="s">
        <v>234</v>
      </c>
    </row>
    <row r="60" spans="2:4" ht="51">
      <c r="B60" s="41">
        <v>811</v>
      </c>
      <c r="C60" s="41" t="s">
        <v>160</v>
      </c>
      <c r="D60" s="257" t="s">
        <v>235</v>
      </c>
    </row>
    <row r="61" spans="2:4" ht="25.5">
      <c r="B61" s="41">
        <v>811</v>
      </c>
      <c r="C61" s="41" t="s">
        <v>289</v>
      </c>
      <c r="D61" s="257" t="s">
        <v>231</v>
      </c>
    </row>
    <row r="62" spans="2:4" ht="38.25">
      <c r="B62" s="44">
        <v>811</v>
      </c>
      <c r="C62" s="44" t="s">
        <v>333</v>
      </c>
      <c r="D62" s="258" t="s">
        <v>232</v>
      </c>
    </row>
    <row r="63" spans="2:4" ht="12.75">
      <c r="B63" s="41">
        <v>811</v>
      </c>
      <c r="C63" s="41" t="s">
        <v>337</v>
      </c>
      <c r="D63" s="257" t="s">
        <v>209</v>
      </c>
    </row>
    <row r="64" spans="2:4" ht="38.25">
      <c r="B64" s="44">
        <v>811</v>
      </c>
      <c r="C64" s="44" t="s">
        <v>464</v>
      </c>
      <c r="D64" s="46" t="s">
        <v>465</v>
      </c>
    </row>
    <row r="65" spans="2:4" ht="25.5">
      <c r="B65" s="44">
        <v>811</v>
      </c>
      <c r="C65" s="45" t="s">
        <v>161</v>
      </c>
      <c r="D65" s="259" t="s">
        <v>162</v>
      </c>
    </row>
    <row r="66" spans="2:4" ht="51">
      <c r="B66" s="44">
        <v>811</v>
      </c>
      <c r="C66" s="41" t="s">
        <v>192</v>
      </c>
      <c r="D66" s="42" t="s">
        <v>193</v>
      </c>
    </row>
    <row r="67" spans="2:4" ht="38.25">
      <c r="B67" s="44">
        <v>811</v>
      </c>
      <c r="C67" s="41" t="s">
        <v>32</v>
      </c>
      <c r="D67" s="82" t="s">
        <v>33</v>
      </c>
    </row>
    <row r="68" spans="2:4" ht="38.25">
      <c r="B68" s="260">
        <v>811</v>
      </c>
      <c r="C68" s="261" t="s">
        <v>660</v>
      </c>
      <c r="D68" s="262" t="s">
        <v>661</v>
      </c>
    </row>
    <row r="69" spans="2:4" ht="38.25">
      <c r="B69" s="41">
        <v>811</v>
      </c>
      <c r="C69" s="41" t="s">
        <v>36</v>
      </c>
      <c r="D69" s="155" t="s">
        <v>37</v>
      </c>
    </row>
    <row r="70" spans="2:4" ht="51">
      <c r="B70" s="41">
        <v>811</v>
      </c>
      <c r="C70" s="41" t="s">
        <v>34</v>
      </c>
      <c r="D70" s="155" t="s">
        <v>35</v>
      </c>
    </row>
    <row r="71" spans="2:4" ht="25.5">
      <c r="B71" s="263" t="s">
        <v>475</v>
      </c>
      <c r="C71" s="264" t="s">
        <v>163</v>
      </c>
      <c r="D71" s="265" t="s">
        <v>164</v>
      </c>
    </row>
    <row r="72" spans="2:4" ht="25.5">
      <c r="B72" s="47">
        <v>811</v>
      </c>
      <c r="C72" s="47" t="s">
        <v>165</v>
      </c>
      <c r="D72" s="46" t="s">
        <v>166</v>
      </c>
    </row>
    <row r="73" spans="2:4" ht="12.75">
      <c r="B73" s="47">
        <v>811</v>
      </c>
      <c r="C73" s="47" t="s">
        <v>329</v>
      </c>
      <c r="D73" s="46" t="s">
        <v>330</v>
      </c>
    </row>
    <row r="74" spans="2:4" ht="63.75">
      <c r="B74" s="45" t="s">
        <v>475</v>
      </c>
      <c r="C74" s="47" t="s">
        <v>474</v>
      </c>
      <c r="D74" s="46" t="s">
        <v>236</v>
      </c>
    </row>
    <row r="75" spans="2:4" ht="38.25">
      <c r="B75" s="44">
        <v>811</v>
      </c>
      <c r="C75" s="44" t="s">
        <v>666</v>
      </c>
      <c r="D75" s="46" t="s">
        <v>233</v>
      </c>
    </row>
    <row r="76" spans="2:4" ht="25.5">
      <c r="B76" s="44">
        <v>811</v>
      </c>
      <c r="C76" s="44" t="s">
        <v>747</v>
      </c>
      <c r="D76" s="46" t="s">
        <v>748</v>
      </c>
    </row>
  </sheetData>
  <sheetProtection/>
  <mergeCells count="12">
    <mergeCell ref="B1:D1"/>
    <mergeCell ref="B2:D2"/>
    <mergeCell ref="B3:D3"/>
    <mergeCell ref="C24:D24"/>
    <mergeCell ref="D10:D11"/>
    <mergeCell ref="C29:D29"/>
    <mergeCell ref="B4:D4"/>
    <mergeCell ref="B6:D6"/>
    <mergeCell ref="B7:D7"/>
    <mergeCell ref="C12:D12"/>
    <mergeCell ref="B10:C10"/>
    <mergeCell ref="B8:D8"/>
  </mergeCells>
  <printOptions/>
  <pageMargins left="0.32" right="0.26" top="0.25" bottom="0.39" header="0.5" footer="0.5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11"/>
  </sheetPr>
  <dimension ref="A1:D47"/>
  <sheetViews>
    <sheetView zoomScalePageLayoutView="0" workbookViewId="0" topLeftCell="A16">
      <selection activeCell="H28" sqref="H28"/>
    </sheetView>
  </sheetViews>
  <sheetFormatPr defaultColWidth="9.00390625" defaultRowHeight="12.75"/>
  <cols>
    <col min="1" max="1" width="9.125" style="5" customWidth="1"/>
    <col min="2" max="2" width="22.625" style="5" customWidth="1"/>
    <col min="3" max="3" width="59.75390625" style="5" customWidth="1"/>
    <col min="4" max="4" width="20.00390625" style="5" customWidth="1"/>
    <col min="5" max="16384" width="9.125" style="5" customWidth="1"/>
  </cols>
  <sheetData>
    <row r="1" spans="1:3" ht="12.75">
      <c r="A1" s="296" t="s">
        <v>653</v>
      </c>
      <c r="B1" s="296"/>
      <c r="C1" s="296"/>
    </row>
    <row r="2" spans="1:3" ht="12.75">
      <c r="A2" s="295" t="s">
        <v>437</v>
      </c>
      <c r="B2" s="295"/>
      <c r="C2" s="295"/>
    </row>
    <row r="3" spans="1:3" ht="12.75">
      <c r="A3" s="295" t="s">
        <v>167</v>
      </c>
      <c r="B3" s="295"/>
      <c r="C3" s="295"/>
    </row>
    <row r="4" spans="1:3" ht="12.75">
      <c r="A4" s="295" t="s">
        <v>535</v>
      </c>
      <c r="B4" s="295"/>
      <c r="C4" s="295"/>
    </row>
    <row r="5" spans="1:3" ht="12.75">
      <c r="A5" s="295" t="s">
        <v>536</v>
      </c>
      <c r="B5" s="295"/>
      <c r="C5" s="295"/>
    </row>
    <row r="7" spans="1:3" ht="12.75">
      <c r="A7" s="294" t="s">
        <v>168</v>
      </c>
      <c r="B7" s="294"/>
      <c r="C7" s="294"/>
    </row>
    <row r="8" spans="1:3" ht="12.75">
      <c r="A8" s="271" t="s">
        <v>221</v>
      </c>
      <c r="B8" s="271"/>
      <c r="C8" s="271"/>
    </row>
    <row r="9" spans="1:3" ht="12.75">
      <c r="A9" s="34"/>
      <c r="B9" s="34"/>
      <c r="C9" s="34"/>
    </row>
    <row r="10" spans="1:3" s="38" customFormat="1" ht="12.75">
      <c r="A10" s="288" t="s">
        <v>456</v>
      </c>
      <c r="B10" s="288"/>
      <c r="C10" s="297" t="s">
        <v>169</v>
      </c>
    </row>
    <row r="11" spans="1:3" s="38" customFormat="1" ht="40.5" customHeight="1">
      <c r="A11" s="8" t="s">
        <v>458</v>
      </c>
      <c r="B11" s="8" t="s">
        <v>459</v>
      </c>
      <c r="C11" s="298"/>
    </row>
    <row r="12" spans="1:3" ht="29.25" customHeight="1">
      <c r="A12" s="146" t="s">
        <v>171</v>
      </c>
      <c r="B12" s="272" t="s">
        <v>153</v>
      </c>
      <c r="C12" s="274"/>
    </row>
    <row r="13" spans="1:3" ht="12.75">
      <c r="A13" s="25" t="s">
        <v>171</v>
      </c>
      <c r="B13" s="23" t="s">
        <v>301</v>
      </c>
      <c r="C13" s="30" t="s">
        <v>302</v>
      </c>
    </row>
    <row r="14" spans="1:3" ht="25.5">
      <c r="A14" s="25" t="s">
        <v>171</v>
      </c>
      <c r="B14" s="25" t="s">
        <v>419</v>
      </c>
      <c r="C14" s="48" t="s">
        <v>440</v>
      </c>
    </row>
    <row r="15" spans="1:3" ht="25.5">
      <c r="A15" s="25" t="s">
        <v>171</v>
      </c>
      <c r="B15" s="25" t="s">
        <v>308</v>
      </c>
      <c r="C15" s="49" t="s">
        <v>546</v>
      </c>
    </row>
    <row r="16" spans="1:3" ht="38.25">
      <c r="A16" s="25" t="s">
        <v>171</v>
      </c>
      <c r="B16" s="23" t="s">
        <v>317</v>
      </c>
      <c r="C16" s="30" t="s">
        <v>313</v>
      </c>
    </row>
    <row r="17" spans="1:3" ht="12.75">
      <c r="A17" s="146" t="s">
        <v>41</v>
      </c>
      <c r="B17" s="213" t="s">
        <v>42</v>
      </c>
      <c r="C17" s="210" t="s">
        <v>43</v>
      </c>
    </row>
    <row r="18" spans="1:3" s="43" customFormat="1" ht="38.25">
      <c r="A18" s="25" t="s">
        <v>41</v>
      </c>
      <c r="B18" s="211" t="s">
        <v>797</v>
      </c>
      <c r="C18" s="212" t="s">
        <v>441</v>
      </c>
    </row>
    <row r="19" spans="1:3" ht="28.5" customHeight="1">
      <c r="A19" s="146" t="s">
        <v>172</v>
      </c>
      <c r="B19" s="272" t="s">
        <v>149</v>
      </c>
      <c r="C19" s="274"/>
    </row>
    <row r="20" spans="1:3" ht="33" customHeight="1">
      <c r="A20" s="25" t="s">
        <v>172</v>
      </c>
      <c r="B20" s="25" t="s">
        <v>309</v>
      </c>
      <c r="C20" s="30" t="s">
        <v>441</v>
      </c>
    </row>
    <row r="21" spans="1:3" ht="25.5">
      <c r="A21" s="25" t="s">
        <v>172</v>
      </c>
      <c r="B21" s="50" t="s">
        <v>310</v>
      </c>
      <c r="C21" s="30" t="s">
        <v>311</v>
      </c>
    </row>
    <row r="22" spans="1:3" ht="38.25">
      <c r="A22" s="25" t="s">
        <v>172</v>
      </c>
      <c r="B22" s="50" t="s">
        <v>317</v>
      </c>
      <c r="C22" s="51" t="s">
        <v>313</v>
      </c>
    </row>
    <row r="23" spans="1:3" ht="15.75" customHeight="1">
      <c r="A23" s="146" t="s">
        <v>640</v>
      </c>
      <c r="B23" s="272" t="s">
        <v>641</v>
      </c>
      <c r="C23" s="274"/>
    </row>
    <row r="24" spans="1:3" ht="51">
      <c r="A24" s="25" t="s">
        <v>640</v>
      </c>
      <c r="B24" s="25" t="s">
        <v>642</v>
      </c>
      <c r="C24" s="26" t="s">
        <v>643</v>
      </c>
    </row>
    <row r="25" spans="1:3" ht="63.75">
      <c r="A25" s="25" t="s">
        <v>640</v>
      </c>
      <c r="B25" s="25" t="s">
        <v>644</v>
      </c>
      <c r="C25" s="27" t="s">
        <v>645</v>
      </c>
    </row>
    <row r="26" spans="1:3" ht="51">
      <c r="A26" s="25" t="s">
        <v>640</v>
      </c>
      <c r="B26" s="25" t="s">
        <v>646</v>
      </c>
      <c r="C26" s="26" t="s">
        <v>647</v>
      </c>
    </row>
    <row r="27" spans="1:3" ht="51">
      <c r="A27" s="25" t="s">
        <v>640</v>
      </c>
      <c r="B27" s="25" t="s">
        <v>59</v>
      </c>
      <c r="C27" s="26" t="s">
        <v>649</v>
      </c>
    </row>
    <row r="28" spans="1:3" ht="38.25" customHeight="1">
      <c r="A28" s="146" t="s">
        <v>285</v>
      </c>
      <c r="B28" s="272" t="s">
        <v>150</v>
      </c>
      <c r="C28" s="274"/>
    </row>
    <row r="29" spans="1:3" ht="38.25">
      <c r="A29" s="25" t="s">
        <v>285</v>
      </c>
      <c r="B29" s="23" t="s">
        <v>317</v>
      </c>
      <c r="C29" s="30" t="s">
        <v>313</v>
      </c>
    </row>
    <row r="30" spans="1:3" ht="16.5" customHeight="1">
      <c r="A30" s="147">
        <v>182</v>
      </c>
      <c r="B30" s="305" t="s">
        <v>170</v>
      </c>
      <c r="C30" s="306"/>
    </row>
    <row r="31" spans="1:3" ht="63.75">
      <c r="A31" s="23">
        <v>182</v>
      </c>
      <c r="B31" s="23" t="s">
        <v>548</v>
      </c>
      <c r="C31" s="24" t="s">
        <v>531</v>
      </c>
    </row>
    <row r="32" spans="1:3" ht="89.25">
      <c r="A32" s="23">
        <v>182</v>
      </c>
      <c r="B32" s="23" t="s">
        <v>442</v>
      </c>
      <c r="C32" s="24" t="s">
        <v>451</v>
      </c>
    </row>
    <row r="33" spans="1:3" ht="25.5">
      <c r="A33" s="23">
        <v>182</v>
      </c>
      <c r="B33" s="23" t="s">
        <v>633</v>
      </c>
      <c r="C33" s="30" t="s">
        <v>297</v>
      </c>
    </row>
    <row r="34" spans="1:3" ht="12.75">
      <c r="A34" s="23">
        <v>182</v>
      </c>
      <c r="B34" s="23" t="s">
        <v>755</v>
      </c>
      <c r="C34" s="30" t="s">
        <v>298</v>
      </c>
    </row>
    <row r="35" spans="1:3" ht="38.25">
      <c r="A35" s="23">
        <v>182</v>
      </c>
      <c r="B35" s="23" t="s">
        <v>753</v>
      </c>
      <c r="C35" s="24" t="s">
        <v>632</v>
      </c>
    </row>
    <row r="36" spans="1:3" ht="38.25">
      <c r="A36" s="23">
        <v>182</v>
      </c>
      <c r="B36" s="23" t="s">
        <v>554</v>
      </c>
      <c r="C36" s="49" t="s">
        <v>668</v>
      </c>
    </row>
    <row r="37" spans="1:3" ht="89.25">
      <c r="A37" s="23">
        <v>182</v>
      </c>
      <c r="B37" s="25" t="s">
        <v>304</v>
      </c>
      <c r="C37" s="24" t="s">
        <v>669</v>
      </c>
    </row>
    <row r="38" spans="1:3" s="43" customFormat="1" ht="51">
      <c r="A38" s="23">
        <v>182</v>
      </c>
      <c r="B38" s="25" t="s">
        <v>305</v>
      </c>
      <c r="C38" s="148" t="s">
        <v>284</v>
      </c>
    </row>
    <row r="39" spans="1:3" s="43" customFormat="1" ht="51">
      <c r="A39" s="149">
        <v>182</v>
      </c>
      <c r="B39" s="150" t="s">
        <v>307</v>
      </c>
      <c r="C39" s="151" t="s">
        <v>283</v>
      </c>
    </row>
    <row r="40" spans="1:4" s="38" customFormat="1" ht="12.75">
      <c r="A40" s="52">
        <v>188</v>
      </c>
      <c r="B40" s="272" t="s">
        <v>151</v>
      </c>
      <c r="C40" s="273"/>
      <c r="D40" s="53"/>
    </row>
    <row r="41" spans="1:3" ht="38.25">
      <c r="A41" s="23">
        <v>188</v>
      </c>
      <c r="B41" s="23" t="s">
        <v>317</v>
      </c>
      <c r="C41" s="30" t="s">
        <v>313</v>
      </c>
    </row>
    <row r="42" spans="1:3" ht="12.75">
      <c r="A42" s="52">
        <v>192</v>
      </c>
      <c r="B42" s="272" t="s">
        <v>173</v>
      </c>
      <c r="C42" s="304"/>
    </row>
    <row r="43" spans="1:3" ht="38.25">
      <c r="A43" s="23">
        <v>192</v>
      </c>
      <c r="B43" s="23" t="s">
        <v>317</v>
      </c>
      <c r="C43" s="30" t="s">
        <v>313</v>
      </c>
    </row>
    <row r="44" spans="1:3" ht="12.75">
      <c r="A44" s="52">
        <v>321</v>
      </c>
      <c r="B44" s="305" t="s">
        <v>39</v>
      </c>
      <c r="C44" s="306"/>
    </row>
    <row r="45" spans="1:3" s="43" customFormat="1" ht="51">
      <c r="A45" s="23">
        <v>321</v>
      </c>
      <c r="B45" s="211" t="s">
        <v>40</v>
      </c>
      <c r="C45" s="212" t="s">
        <v>38</v>
      </c>
    </row>
    <row r="46" spans="1:3" ht="12.75">
      <c r="A46" s="54">
        <v>322</v>
      </c>
      <c r="B46" s="303" t="s">
        <v>152</v>
      </c>
      <c r="C46" s="303"/>
    </row>
    <row r="47" spans="1:3" ht="51">
      <c r="A47" s="29">
        <v>322</v>
      </c>
      <c r="B47" s="152" t="s">
        <v>417</v>
      </c>
      <c r="C47" s="51" t="s">
        <v>286</v>
      </c>
    </row>
  </sheetData>
  <sheetProtection/>
  <mergeCells count="18">
    <mergeCell ref="B40:C40"/>
    <mergeCell ref="B12:C12"/>
    <mergeCell ref="B23:C23"/>
    <mergeCell ref="B46:C46"/>
    <mergeCell ref="B19:C19"/>
    <mergeCell ref="B28:C28"/>
    <mergeCell ref="B42:C42"/>
    <mergeCell ref="B30:C30"/>
    <mergeCell ref="B44:C44"/>
    <mergeCell ref="A5:C5"/>
    <mergeCell ref="A10:B10"/>
    <mergeCell ref="A1:C1"/>
    <mergeCell ref="A2:C2"/>
    <mergeCell ref="A3:C3"/>
    <mergeCell ref="A4:C4"/>
    <mergeCell ref="A7:C7"/>
    <mergeCell ref="C10:C11"/>
    <mergeCell ref="A8:C8"/>
  </mergeCells>
  <printOptions/>
  <pageMargins left="0.75" right="0.35" top="0.2" bottom="0.19" header="0.22" footer="0.19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5">
    <tabColor indexed="11"/>
  </sheetPr>
  <dimension ref="A1:D39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7.25390625" style="43" customWidth="1"/>
    <col min="2" max="2" width="24.375" style="43" customWidth="1"/>
    <col min="3" max="3" width="60.375" style="43" customWidth="1"/>
    <col min="4" max="16384" width="9.125" style="43" customWidth="1"/>
  </cols>
  <sheetData>
    <row r="1" spans="1:3" s="5" customFormat="1" ht="12.75">
      <c r="A1" s="296" t="s">
        <v>402</v>
      </c>
      <c r="B1" s="296"/>
      <c r="C1" s="296"/>
    </row>
    <row r="2" spans="1:3" s="5" customFormat="1" ht="12.75">
      <c r="A2" s="295" t="s">
        <v>543</v>
      </c>
      <c r="B2" s="295"/>
      <c r="C2" s="295"/>
    </row>
    <row r="3" spans="1:3" s="5" customFormat="1" ht="12.75">
      <c r="A3" s="295" t="s">
        <v>174</v>
      </c>
      <c r="B3" s="295"/>
      <c r="C3" s="295"/>
    </row>
    <row r="4" spans="1:3" s="5" customFormat="1" ht="12.75">
      <c r="A4" s="295" t="s">
        <v>535</v>
      </c>
      <c r="B4" s="295"/>
      <c r="C4" s="295"/>
    </row>
    <row r="5" spans="1:3" s="5" customFormat="1" ht="12.75">
      <c r="A5" s="295" t="s">
        <v>536</v>
      </c>
      <c r="B5" s="295"/>
      <c r="C5" s="295"/>
    </row>
    <row r="6" spans="1:3" s="5" customFormat="1" ht="12.75">
      <c r="A6" s="6"/>
      <c r="B6" s="6"/>
      <c r="C6" s="6"/>
    </row>
    <row r="7" spans="1:3" s="5" customFormat="1" ht="12.75">
      <c r="A7" s="294" t="s">
        <v>175</v>
      </c>
      <c r="B7" s="294"/>
      <c r="C7" s="294"/>
    </row>
    <row r="8" spans="1:3" s="5" customFormat="1" ht="12.75">
      <c r="A8" s="294" t="s">
        <v>176</v>
      </c>
      <c r="B8" s="294"/>
      <c r="C8" s="294"/>
    </row>
    <row r="9" spans="1:3" s="5" customFormat="1" ht="12.75">
      <c r="A9" s="295"/>
      <c r="B9" s="295"/>
      <c r="C9" s="295"/>
    </row>
    <row r="10" spans="1:3" s="5" customFormat="1" ht="25.5">
      <c r="A10" s="8" t="s">
        <v>177</v>
      </c>
      <c r="B10" s="8" t="s">
        <v>368</v>
      </c>
      <c r="C10" s="8" t="s">
        <v>338</v>
      </c>
    </row>
    <row r="11" spans="1:3" s="5" customFormat="1" ht="12.75">
      <c r="A11" s="39" t="s">
        <v>475</v>
      </c>
      <c r="B11" s="307" t="s">
        <v>178</v>
      </c>
      <c r="C11" s="308"/>
    </row>
    <row r="12" spans="1:3" s="5" customFormat="1" ht="38.25">
      <c r="A12" s="12" t="s">
        <v>475</v>
      </c>
      <c r="B12" s="12" t="s">
        <v>634</v>
      </c>
      <c r="C12" s="13" t="s">
        <v>179</v>
      </c>
    </row>
    <row r="13" spans="1:3" s="5" customFormat="1" ht="38.25">
      <c r="A13" s="12" t="s">
        <v>475</v>
      </c>
      <c r="B13" s="12" t="s">
        <v>635</v>
      </c>
      <c r="C13" s="13" t="s">
        <v>636</v>
      </c>
    </row>
    <row r="14" spans="1:3" s="5" customFormat="1" ht="12.75">
      <c r="A14" s="55" t="s">
        <v>461</v>
      </c>
      <c r="B14" s="303" t="s">
        <v>460</v>
      </c>
      <c r="C14" s="303"/>
    </row>
    <row r="15" spans="1:3" s="5" customFormat="1" ht="25.5">
      <c r="A15" s="12" t="s">
        <v>461</v>
      </c>
      <c r="B15" s="12" t="s">
        <v>180</v>
      </c>
      <c r="C15" s="13" t="s">
        <v>181</v>
      </c>
    </row>
    <row r="16" spans="1:3" s="38" customFormat="1" ht="12.75">
      <c r="A16" s="55" t="s">
        <v>182</v>
      </c>
      <c r="B16" s="309" t="s">
        <v>183</v>
      </c>
      <c r="C16" s="310"/>
    </row>
    <row r="17" spans="1:3" s="5" customFormat="1" ht="25.5">
      <c r="A17" s="12" t="s">
        <v>182</v>
      </c>
      <c r="B17" s="12" t="s">
        <v>184</v>
      </c>
      <c r="C17" s="13" t="s">
        <v>185</v>
      </c>
    </row>
    <row r="18" spans="1:3" s="5" customFormat="1" ht="25.5">
      <c r="A18" s="12" t="s">
        <v>182</v>
      </c>
      <c r="B18" s="12" t="s">
        <v>186</v>
      </c>
      <c r="C18" s="13" t="s">
        <v>187</v>
      </c>
    </row>
    <row r="19" spans="1:3" s="38" customFormat="1" ht="12.75">
      <c r="A19" s="56"/>
      <c r="B19" s="56"/>
      <c r="C19" s="57"/>
    </row>
    <row r="20" spans="1:3" s="5" customFormat="1" ht="12.75">
      <c r="A20" s="58"/>
      <c r="B20" s="58"/>
      <c r="C20" s="59"/>
    </row>
    <row r="21" spans="1:3" s="5" customFormat="1" ht="12.75">
      <c r="A21" s="58"/>
      <c r="B21" s="58"/>
      <c r="C21" s="59"/>
    </row>
    <row r="22" spans="1:3" s="5" customFormat="1" ht="12.75">
      <c r="A22" s="60"/>
      <c r="B22" s="60"/>
      <c r="C22" s="16"/>
    </row>
    <row r="23" s="5" customFormat="1" ht="12.75">
      <c r="A23" s="60"/>
    </row>
    <row r="39" spans="3:4" ht="12.75">
      <c r="C39" s="53"/>
      <c r="D39" s="53"/>
    </row>
  </sheetData>
  <sheetProtection/>
  <mergeCells count="11">
    <mergeCell ref="A5:C5"/>
    <mergeCell ref="B11:C11"/>
    <mergeCell ref="B14:C14"/>
    <mergeCell ref="B16:C16"/>
    <mergeCell ref="A7:C7"/>
    <mergeCell ref="A8:C8"/>
    <mergeCell ref="A9:C9"/>
    <mergeCell ref="A1:C1"/>
    <mergeCell ref="A2:C2"/>
    <mergeCell ref="A3:C3"/>
    <mergeCell ref="A4:C4"/>
  </mergeCells>
  <printOptions/>
  <pageMargins left="0.75" right="0.2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tabColor indexed="11"/>
  </sheetPr>
  <dimension ref="B1:G65"/>
  <sheetViews>
    <sheetView zoomScalePageLayoutView="0" workbookViewId="0" topLeftCell="A31">
      <selection activeCell="C55" sqref="C55"/>
    </sheetView>
  </sheetViews>
  <sheetFormatPr defaultColWidth="9.00390625" defaultRowHeight="12.75"/>
  <cols>
    <col min="1" max="1" width="1.625" style="5" customWidth="1"/>
    <col min="2" max="2" width="22.375" style="5" customWidth="1"/>
    <col min="3" max="3" width="141.375" style="5" customWidth="1"/>
    <col min="4" max="4" width="10.625" style="16" customWidth="1"/>
    <col min="5" max="16384" width="9.125" style="5" customWidth="1"/>
  </cols>
  <sheetData>
    <row r="1" spans="2:4" ht="12.75">
      <c r="B1" s="296" t="s">
        <v>403</v>
      </c>
      <c r="C1" s="296"/>
      <c r="D1" s="296"/>
    </row>
    <row r="2" spans="2:4" ht="12.75">
      <c r="B2" s="295" t="s">
        <v>552</v>
      </c>
      <c r="C2" s="295"/>
      <c r="D2" s="295"/>
    </row>
    <row r="3" spans="2:4" ht="12.75">
      <c r="B3" s="295" t="s">
        <v>318</v>
      </c>
      <c r="C3" s="295"/>
      <c r="D3" s="295"/>
    </row>
    <row r="4" spans="2:4" ht="12.75">
      <c r="B4" s="295" t="s">
        <v>540</v>
      </c>
      <c r="C4" s="295"/>
      <c r="D4" s="295"/>
    </row>
    <row r="5" spans="2:3" ht="12.75">
      <c r="B5" s="6"/>
      <c r="C5" s="6"/>
    </row>
    <row r="6" spans="2:4" ht="12.75">
      <c r="B6" s="294" t="s">
        <v>541</v>
      </c>
      <c r="C6" s="311"/>
      <c r="D6" s="311"/>
    </row>
    <row r="7" spans="2:4" ht="12.75">
      <c r="B7" s="34"/>
      <c r="C7" s="34"/>
      <c r="D7" s="6"/>
    </row>
    <row r="8" spans="2:4" s="38" customFormat="1" ht="12.75">
      <c r="B8" s="297" t="s">
        <v>368</v>
      </c>
      <c r="C8" s="297" t="s">
        <v>547</v>
      </c>
      <c r="D8" s="303" t="s">
        <v>760</v>
      </c>
    </row>
    <row r="9" spans="2:4" s="38" customFormat="1" ht="12.75">
      <c r="B9" s="298"/>
      <c r="C9" s="298"/>
      <c r="D9" s="303"/>
    </row>
    <row r="10" spans="2:4" s="38" customFormat="1" ht="12.75">
      <c r="B10" s="19"/>
      <c r="C10" s="19" t="s">
        <v>197</v>
      </c>
      <c r="D10" s="177">
        <f>D11+D37</f>
        <v>169118.9</v>
      </c>
    </row>
    <row r="11" spans="2:4" s="38" customFormat="1" ht="12.75">
      <c r="B11" s="8" t="s">
        <v>319</v>
      </c>
      <c r="C11" s="1" t="s">
        <v>200</v>
      </c>
      <c r="D11" s="177">
        <f>D12+D23</f>
        <v>44200</v>
      </c>
    </row>
    <row r="12" spans="2:4" s="38" customFormat="1" ht="12.75">
      <c r="B12" s="8"/>
      <c r="C12" s="19" t="s">
        <v>320</v>
      </c>
      <c r="D12" s="177">
        <f>SUM(D13:D22)</f>
        <v>41239</v>
      </c>
    </row>
    <row r="13" spans="2:4" ht="25.5">
      <c r="B13" s="23" t="s">
        <v>548</v>
      </c>
      <c r="C13" s="24" t="s">
        <v>531</v>
      </c>
      <c r="D13" s="29">
        <v>32769</v>
      </c>
    </row>
    <row r="14" spans="2:4" ht="38.25">
      <c r="B14" s="23" t="s">
        <v>442</v>
      </c>
      <c r="C14" s="24" t="s">
        <v>244</v>
      </c>
      <c r="D14" s="29">
        <v>110</v>
      </c>
    </row>
    <row r="15" spans="2:4" ht="25.5">
      <c r="B15" s="25" t="s">
        <v>642</v>
      </c>
      <c r="C15" s="26" t="s">
        <v>643</v>
      </c>
      <c r="D15" s="179">
        <v>1056</v>
      </c>
    </row>
    <row r="16" spans="2:4" ht="25.5">
      <c r="B16" s="25" t="s">
        <v>644</v>
      </c>
      <c r="C16" s="27" t="s">
        <v>645</v>
      </c>
      <c r="D16" s="179">
        <v>29</v>
      </c>
    </row>
    <row r="17" spans="2:7" ht="25.5">
      <c r="B17" s="25" t="s">
        <v>646</v>
      </c>
      <c r="C17" s="26" t="s">
        <v>647</v>
      </c>
      <c r="D17" s="179">
        <v>1760</v>
      </c>
      <c r="G17" s="18"/>
    </row>
    <row r="18" spans="2:4" ht="25.5">
      <c r="B18" s="25" t="s">
        <v>59</v>
      </c>
      <c r="C18" s="26" t="s">
        <v>649</v>
      </c>
      <c r="D18" s="179">
        <v>88</v>
      </c>
    </row>
    <row r="19" spans="2:4" ht="12.75">
      <c r="B19" s="23" t="s">
        <v>753</v>
      </c>
      <c r="C19" s="24" t="s">
        <v>637</v>
      </c>
      <c r="D19" s="178">
        <v>40</v>
      </c>
    </row>
    <row r="20" spans="2:4" ht="12.75">
      <c r="B20" s="22" t="s">
        <v>448</v>
      </c>
      <c r="C20" s="13" t="s">
        <v>297</v>
      </c>
      <c r="D20" s="178">
        <v>4345</v>
      </c>
    </row>
    <row r="21" spans="2:4" ht="12.75">
      <c r="B21" s="22" t="s">
        <v>755</v>
      </c>
      <c r="C21" s="13" t="s">
        <v>298</v>
      </c>
      <c r="D21" s="178">
        <v>242</v>
      </c>
    </row>
    <row r="22" spans="2:4" ht="25.5">
      <c r="B22" s="22" t="s">
        <v>554</v>
      </c>
      <c r="C22" s="13" t="s">
        <v>638</v>
      </c>
      <c r="D22" s="178">
        <v>800</v>
      </c>
    </row>
    <row r="23" spans="2:4" ht="12.75">
      <c r="B23" s="28"/>
      <c r="C23" s="8" t="s">
        <v>321</v>
      </c>
      <c r="D23" s="177">
        <f>SUM(D24:D36)</f>
        <v>2961</v>
      </c>
    </row>
    <row r="24" spans="2:4" ht="25.5">
      <c r="B24" s="22" t="s">
        <v>558</v>
      </c>
      <c r="C24" s="13" t="s">
        <v>450</v>
      </c>
      <c r="D24" s="178">
        <v>351</v>
      </c>
    </row>
    <row r="25" spans="2:4" ht="25.5">
      <c r="B25" s="22" t="s">
        <v>67</v>
      </c>
      <c r="C25" s="13" t="s">
        <v>449</v>
      </c>
      <c r="D25" s="178">
        <v>1449</v>
      </c>
    </row>
    <row r="26" spans="2:4" ht="25.5">
      <c r="B26" s="22" t="s">
        <v>467</v>
      </c>
      <c r="C26" s="13" t="s">
        <v>542</v>
      </c>
      <c r="D26" s="178">
        <v>304</v>
      </c>
    </row>
    <row r="27" spans="2:4" ht="12.75">
      <c r="B27" s="28" t="s">
        <v>301</v>
      </c>
      <c r="C27" s="13" t="s">
        <v>302</v>
      </c>
      <c r="D27" s="178">
        <v>186</v>
      </c>
    </row>
    <row r="28" spans="2:4" ht="25.5">
      <c r="B28" s="22" t="s">
        <v>83</v>
      </c>
      <c r="C28" s="13" t="s">
        <v>84</v>
      </c>
      <c r="D28" s="178">
        <v>85</v>
      </c>
    </row>
    <row r="29" spans="2:4" ht="12.75">
      <c r="B29" s="22" t="s">
        <v>303</v>
      </c>
      <c r="C29" s="13" t="s">
        <v>90</v>
      </c>
      <c r="D29" s="178">
        <v>13</v>
      </c>
    </row>
    <row r="30" spans="2:4" ht="38.25">
      <c r="B30" s="25" t="s">
        <v>304</v>
      </c>
      <c r="C30" s="24" t="s">
        <v>669</v>
      </c>
      <c r="D30" s="178">
        <v>15</v>
      </c>
    </row>
    <row r="31" spans="2:4" ht="25.5">
      <c r="B31" s="25" t="s">
        <v>307</v>
      </c>
      <c r="C31" s="49" t="s">
        <v>283</v>
      </c>
      <c r="D31" s="178">
        <v>35</v>
      </c>
    </row>
    <row r="32" spans="2:4" ht="12.75">
      <c r="B32" s="25" t="s">
        <v>419</v>
      </c>
      <c r="C32" s="48" t="s">
        <v>440</v>
      </c>
      <c r="D32" s="178">
        <v>15</v>
      </c>
    </row>
    <row r="33" spans="2:4" ht="12.75">
      <c r="B33" s="25" t="s">
        <v>309</v>
      </c>
      <c r="C33" s="30" t="s">
        <v>441</v>
      </c>
      <c r="D33" s="178">
        <v>30</v>
      </c>
    </row>
    <row r="34" spans="2:4" ht="12.75">
      <c r="B34" s="25" t="s">
        <v>308</v>
      </c>
      <c r="C34" s="49" t="s">
        <v>546</v>
      </c>
      <c r="D34" s="178">
        <v>45</v>
      </c>
    </row>
    <row r="35" spans="2:4" ht="12.75">
      <c r="B35" s="50" t="s">
        <v>310</v>
      </c>
      <c r="C35" s="30" t="s">
        <v>311</v>
      </c>
      <c r="D35" s="178">
        <v>50</v>
      </c>
    </row>
    <row r="36" spans="2:4" ht="12.75">
      <c r="B36" s="50" t="s">
        <v>317</v>
      </c>
      <c r="C36" s="51" t="s">
        <v>313</v>
      </c>
      <c r="D36" s="178">
        <v>383</v>
      </c>
    </row>
    <row r="37" spans="2:4" s="38" customFormat="1" ht="12.75">
      <c r="B37" s="39" t="s">
        <v>322</v>
      </c>
      <c r="C37" s="1" t="s">
        <v>201</v>
      </c>
      <c r="D37" s="289">
        <f>D38</f>
        <v>124918.9</v>
      </c>
    </row>
    <row r="38" spans="2:6" ht="12.75">
      <c r="B38" s="28" t="s">
        <v>323</v>
      </c>
      <c r="C38" s="2" t="s">
        <v>202</v>
      </c>
      <c r="D38" s="179">
        <f>D39+D46+D42+D64</f>
        <v>124918.9</v>
      </c>
      <c r="F38" s="18"/>
    </row>
    <row r="39" spans="2:4" s="38" customFormat="1" ht="12.75">
      <c r="B39" s="39" t="s">
        <v>324</v>
      </c>
      <c r="C39" s="10" t="s">
        <v>366</v>
      </c>
      <c r="D39" s="290">
        <f>D40+D41</f>
        <v>31301.4</v>
      </c>
    </row>
    <row r="40" spans="2:4" ht="12.75">
      <c r="B40" s="22" t="s">
        <v>325</v>
      </c>
      <c r="C40" s="13" t="s">
        <v>564</v>
      </c>
      <c r="D40" s="179">
        <v>28032</v>
      </c>
    </row>
    <row r="41" spans="2:4" ht="15" customHeight="1">
      <c r="B41" s="22" t="s">
        <v>477</v>
      </c>
      <c r="C41" s="13" t="s">
        <v>478</v>
      </c>
      <c r="D41" s="180">
        <v>3269.4</v>
      </c>
    </row>
    <row r="42" spans="2:4" ht="12.75">
      <c r="B42" s="8" t="s">
        <v>143</v>
      </c>
      <c r="C42" s="10" t="s">
        <v>237</v>
      </c>
      <c r="D42" s="181">
        <f>D43</f>
        <v>3969.5</v>
      </c>
    </row>
    <row r="43" spans="2:4" ht="12.75">
      <c r="B43" s="62" t="s">
        <v>137</v>
      </c>
      <c r="C43" s="63" t="s">
        <v>144</v>
      </c>
      <c r="D43" s="179">
        <f>D44+D45</f>
        <v>3969.5</v>
      </c>
    </row>
    <row r="44" spans="2:4" s="66" customFormat="1" ht="12.75">
      <c r="B44" s="64" t="s">
        <v>137</v>
      </c>
      <c r="C44" s="65" t="s">
        <v>238</v>
      </c>
      <c r="D44" s="270">
        <v>83.7</v>
      </c>
    </row>
    <row r="45" spans="2:6" s="66" customFormat="1" ht="25.5">
      <c r="B45" s="64" t="s">
        <v>137</v>
      </c>
      <c r="C45" s="65" t="s">
        <v>239</v>
      </c>
      <c r="D45" s="270">
        <v>3885.8</v>
      </c>
      <c r="F45" s="234"/>
    </row>
    <row r="46" spans="2:4" s="38" customFormat="1" ht="12.75">
      <c r="B46" s="8" t="s">
        <v>326</v>
      </c>
      <c r="C46" s="10" t="s">
        <v>367</v>
      </c>
      <c r="D46" s="181">
        <f>D50+D57+D58+D60+D47+D48+D59+D49</f>
        <v>86869</v>
      </c>
    </row>
    <row r="47" spans="2:4" s="38" customFormat="1" ht="12.75">
      <c r="B47" s="29" t="s">
        <v>141</v>
      </c>
      <c r="C47" s="13" t="s">
        <v>485</v>
      </c>
      <c r="D47" s="179">
        <v>712.6</v>
      </c>
    </row>
    <row r="48" spans="2:6" s="38" customFormat="1" ht="25.5">
      <c r="B48" s="29" t="s">
        <v>142</v>
      </c>
      <c r="C48" s="13" t="s">
        <v>146</v>
      </c>
      <c r="D48" s="179">
        <v>87</v>
      </c>
      <c r="F48" s="206"/>
    </row>
    <row r="49" spans="2:4" s="38" customFormat="1" ht="12.75">
      <c r="B49" s="22" t="s">
        <v>147</v>
      </c>
      <c r="C49" s="13" t="s">
        <v>148</v>
      </c>
      <c r="D49" s="179">
        <v>1877.7</v>
      </c>
    </row>
    <row r="50" spans="2:4" ht="12.75">
      <c r="B50" s="29" t="s">
        <v>336</v>
      </c>
      <c r="C50" s="13" t="s">
        <v>827</v>
      </c>
      <c r="D50" s="179">
        <f>SUM(D51:D56)</f>
        <v>4976.2</v>
      </c>
    </row>
    <row r="51" spans="2:4" s="66" customFormat="1" ht="12.75">
      <c r="B51" s="67" t="s">
        <v>336</v>
      </c>
      <c r="C51" s="227" t="s">
        <v>240</v>
      </c>
      <c r="D51" s="270">
        <v>3313.4</v>
      </c>
    </row>
    <row r="52" spans="2:4" s="66" customFormat="1" ht="25.5">
      <c r="B52" s="68" t="s">
        <v>336</v>
      </c>
      <c r="C52" s="227" t="s">
        <v>241</v>
      </c>
      <c r="D52" s="270">
        <v>250.2</v>
      </c>
    </row>
    <row r="53" spans="2:4" s="66" customFormat="1" ht="25.5">
      <c r="B53" s="68" t="s">
        <v>336</v>
      </c>
      <c r="C53" s="227" t="s">
        <v>242</v>
      </c>
      <c r="D53" s="270">
        <v>288</v>
      </c>
    </row>
    <row r="54" spans="2:4" s="38" customFormat="1" ht="12.75">
      <c r="B54" s="68" t="s">
        <v>336</v>
      </c>
      <c r="C54" s="227" t="s">
        <v>489</v>
      </c>
      <c r="D54" s="270">
        <v>863.9</v>
      </c>
    </row>
    <row r="55" spans="2:4" s="38" customFormat="1" ht="12.75">
      <c r="B55" s="68" t="s">
        <v>336</v>
      </c>
      <c r="C55" s="227" t="s">
        <v>490</v>
      </c>
      <c r="D55" s="270">
        <v>249.9</v>
      </c>
    </row>
    <row r="56" spans="2:4" s="38" customFormat="1" ht="51">
      <c r="B56" s="68" t="s">
        <v>336</v>
      </c>
      <c r="C56" s="228" t="s">
        <v>245</v>
      </c>
      <c r="D56" s="270">
        <v>10.8</v>
      </c>
    </row>
    <row r="57" spans="2:4" s="38" customFormat="1" ht="25.5">
      <c r="B57" s="29" t="s">
        <v>327</v>
      </c>
      <c r="C57" s="13" t="s">
        <v>665</v>
      </c>
      <c r="D57" s="179">
        <v>3719.5</v>
      </c>
    </row>
    <row r="58" spans="2:4" ht="25.5">
      <c r="B58" s="29" t="s">
        <v>335</v>
      </c>
      <c r="C58" s="13" t="s">
        <v>230</v>
      </c>
      <c r="D58" s="179">
        <v>977.8</v>
      </c>
    </row>
    <row r="59" spans="2:4" s="69" customFormat="1" ht="25.5">
      <c r="B59" s="25" t="s">
        <v>333</v>
      </c>
      <c r="C59" s="291" t="s">
        <v>232</v>
      </c>
      <c r="D59" s="292">
        <v>6431.2</v>
      </c>
    </row>
    <row r="60" spans="2:4" ht="12.75">
      <c r="B60" s="29" t="s">
        <v>337</v>
      </c>
      <c r="C60" s="13" t="s">
        <v>209</v>
      </c>
      <c r="D60" s="179">
        <f>SUM(D61:D63)</f>
        <v>68087</v>
      </c>
    </row>
    <row r="61" spans="2:4" s="66" customFormat="1" ht="51">
      <c r="B61" s="67" t="s">
        <v>337</v>
      </c>
      <c r="C61" s="227" t="s">
        <v>466</v>
      </c>
      <c r="D61" s="270">
        <v>67970.2</v>
      </c>
    </row>
    <row r="62" spans="2:4" s="66" customFormat="1" ht="25.5">
      <c r="B62" s="67" t="s">
        <v>337</v>
      </c>
      <c r="C62" s="227" t="s">
        <v>91</v>
      </c>
      <c r="D62" s="270">
        <v>66.8</v>
      </c>
    </row>
    <row r="63" spans="2:4" s="66" customFormat="1" ht="25.5">
      <c r="B63" s="68" t="s">
        <v>337</v>
      </c>
      <c r="C63" s="227" t="s">
        <v>243</v>
      </c>
      <c r="D63" s="270">
        <v>50</v>
      </c>
    </row>
    <row r="64" spans="2:4" ht="12.75">
      <c r="B64" s="54" t="s">
        <v>199</v>
      </c>
      <c r="C64" s="10" t="s">
        <v>145</v>
      </c>
      <c r="D64" s="181">
        <f>SUM(D65:D65)</f>
        <v>2779</v>
      </c>
    </row>
    <row r="65" spans="2:4" ht="25.5">
      <c r="B65" s="29" t="s">
        <v>464</v>
      </c>
      <c r="C65" s="13" t="s">
        <v>465</v>
      </c>
      <c r="D65" s="179">
        <v>2779</v>
      </c>
    </row>
  </sheetData>
  <sheetProtection/>
  <mergeCells count="8">
    <mergeCell ref="B1:D1"/>
    <mergeCell ref="B2:D2"/>
    <mergeCell ref="B3:D3"/>
    <mergeCell ref="B4:D4"/>
    <mergeCell ref="B8:B9"/>
    <mergeCell ref="B6:D6"/>
    <mergeCell ref="C8:C9"/>
    <mergeCell ref="D8:D9"/>
  </mergeCells>
  <printOptions/>
  <pageMargins left="0.68" right="0.23" top="0.62" bottom="0.2" header="0.89" footer="0.2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</dc:creator>
  <cp:keywords/>
  <dc:description/>
  <cp:lastModifiedBy>Admin</cp:lastModifiedBy>
  <cp:lastPrinted>2014-12-30T11:55:25Z</cp:lastPrinted>
  <dcterms:created xsi:type="dcterms:W3CDTF">2005-12-07T07:18:17Z</dcterms:created>
  <dcterms:modified xsi:type="dcterms:W3CDTF">2014-12-30T11:55:28Z</dcterms:modified>
  <cp:category/>
  <cp:version/>
  <cp:contentType/>
  <cp:contentStatus/>
</cp:coreProperties>
</file>